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1640" activeTab="0"/>
  </bookViews>
  <sheets>
    <sheet name="Sheet2" sheetId="1" r:id="rId1"/>
    <sheet name="Sheet3" sheetId="2" r:id="rId2"/>
  </sheets>
  <definedNames>
    <definedName name="solver_adj" localSheetId="0" hidden="1">'Sheet2'!$B$8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'Sheet2'!$H$106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<sst xmlns="http://schemas.openxmlformats.org/spreadsheetml/2006/main" count="24" uniqueCount="15">
  <si>
    <t>Degrees</t>
  </si>
  <si>
    <t>Arc Sec</t>
  </si>
  <si>
    <t>STDev</t>
  </si>
  <si>
    <t>Alt</t>
  </si>
  <si>
    <t>Start Alt</t>
  </si>
  <si>
    <t>End Alt</t>
  </si>
  <si>
    <t>Radians</t>
  </si>
  <si>
    <t>A/2</t>
  </si>
  <si>
    <t>Alt Step</t>
  </si>
  <si>
    <t>common term</t>
  </si>
  <si>
    <t>delta Alt</t>
  </si>
  <si>
    <t>delta Az</t>
  </si>
  <si>
    <t>Dec Axis</t>
  </si>
  <si>
    <t>Tube Axis</t>
  </si>
  <si>
    <t>Centre Alt/Az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</si>
</sst>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"/>
    <numFmt numFmtId="166" formatCode="0.000"/>
    <numFmt numFmtId="167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167" fontId="0" fillId="3" borderId="1" xfId="0" applyNumberFormat="1" applyFill="1" applyBorder="1" applyAlignment="1">
      <alignment/>
    </xf>
    <xf numFmtId="0" fontId="0" fillId="3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LOS against read out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1"/>
          <c:tx>
            <c:strRef>
              <c:f>Sheet2!$H$12</c:f>
              <c:strCache>
                <c:ptCount val="1"/>
                <c:pt idx="0">
                  <c:v>delta Az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Sheet2!$A$15:$A$105</c:f>
              <c:numCache>
                <c:ptCount val="91"/>
                <c:pt idx="0">
                  <c:v>0</c:v>
                </c:pt>
                <c:pt idx="1">
                  <c:v>0.9888888888888889</c:v>
                </c:pt>
                <c:pt idx="2">
                  <c:v>1.9777777777777779</c:v>
                </c:pt>
                <c:pt idx="3">
                  <c:v>2.966666666666667</c:v>
                </c:pt>
                <c:pt idx="4">
                  <c:v>3.9555555555555557</c:v>
                </c:pt>
                <c:pt idx="5">
                  <c:v>4.944444444444445</c:v>
                </c:pt>
                <c:pt idx="6">
                  <c:v>5.933333333333334</c:v>
                </c:pt>
                <c:pt idx="7">
                  <c:v>6.9222222222222225</c:v>
                </c:pt>
                <c:pt idx="8">
                  <c:v>7.911111111111111</c:v>
                </c:pt>
                <c:pt idx="9">
                  <c:v>8.9</c:v>
                </c:pt>
                <c:pt idx="10">
                  <c:v>9.88888888888889</c:v>
                </c:pt>
                <c:pt idx="11">
                  <c:v>10.877777777777778</c:v>
                </c:pt>
                <c:pt idx="12">
                  <c:v>11.866666666666667</c:v>
                </c:pt>
                <c:pt idx="13">
                  <c:v>12.855555555555556</c:v>
                </c:pt>
                <c:pt idx="14">
                  <c:v>13.844444444444445</c:v>
                </c:pt>
                <c:pt idx="15">
                  <c:v>14.833333333333334</c:v>
                </c:pt>
                <c:pt idx="16">
                  <c:v>15.822222222222223</c:v>
                </c:pt>
                <c:pt idx="17">
                  <c:v>16.81111111111111</c:v>
                </c:pt>
                <c:pt idx="18">
                  <c:v>17.799999999999997</c:v>
                </c:pt>
                <c:pt idx="19">
                  <c:v>18.788888888888884</c:v>
                </c:pt>
                <c:pt idx="20">
                  <c:v>19.77777777777777</c:v>
                </c:pt>
                <c:pt idx="21">
                  <c:v>20.76666666666666</c:v>
                </c:pt>
                <c:pt idx="22">
                  <c:v>21.755555555555546</c:v>
                </c:pt>
                <c:pt idx="23">
                  <c:v>22.744444444444433</c:v>
                </c:pt>
                <c:pt idx="24">
                  <c:v>23.73333333333332</c:v>
                </c:pt>
                <c:pt idx="25">
                  <c:v>24.722222222222207</c:v>
                </c:pt>
                <c:pt idx="26">
                  <c:v>25.711111111111094</c:v>
                </c:pt>
                <c:pt idx="27">
                  <c:v>26.69999999999998</c:v>
                </c:pt>
                <c:pt idx="28">
                  <c:v>27.68888888888887</c:v>
                </c:pt>
                <c:pt idx="29">
                  <c:v>28.677777777777756</c:v>
                </c:pt>
                <c:pt idx="30">
                  <c:v>29.666666666666643</c:v>
                </c:pt>
                <c:pt idx="31">
                  <c:v>30.65555555555553</c:v>
                </c:pt>
                <c:pt idx="32">
                  <c:v>31.644444444444417</c:v>
                </c:pt>
                <c:pt idx="33">
                  <c:v>32.633333333333304</c:v>
                </c:pt>
                <c:pt idx="34">
                  <c:v>33.62222222222219</c:v>
                </c:pt>
                <c:pt idx="35">
                  <c:v>34.61111111111108</c:v>
                </c:pt>
                <c:pt idx="36">
                  <c:v>35.599999999999966</c:v>
                </c:pt>
                <c:pt idx="37">
                  <c:v>36.58888888888885</c:v>
                </c:pt>
                <c:pt idx="38">
                  <c:v>37.57777777777774</c:v>
                </c:pt>
                <c:pt idx="39">
                  <c:v>38.56666666666663</c:v>
                </c:pt>
                <c:pt idx="40">
                  <c:v>39.555555555555515</c:v>
                </c:pt>
                <c:pt idx="41">
                  <c:v>40.5444444444444</c:v>
                </c:pt>
                <c:pt idx="42">
                  <c:v>41.53333333333329</c:v>
                </c:pt>
                <c:pt idx="43">
                  <c:v>42.522222222222176</c:v>
                </c:pt>
                <c:pt idx="44">
                  <c:v>43.51111111111106</c:v>
                </c:pt>
                <c:pt idx="45">
                  <c:v>44.49999999999995</c:v>
                </c:pt>
                <c:pt idx="46">
                  <c:v>45.48888888888884</c:v>
                </c:pt>
                <c:pt idx="47">
                  <c:v>46.477777777777725</c:v>
                </c:pt>
                <c:pt idx="48">
                  <c:v>47.46666666666661</c:v>
                </c:pt>
                <c:pt idx="49">
                  <c:v>48.4555555555555</c:v>
                </c:pt>
                <c:pt idx="50">
                  <c:v>49.444444444444386</c:v>
                </c:pt>
                <c:pt idx="51">
                  <c:v>50.43333333333327</c:v>
                </c:pt>
                <c:pt idx="52">
                  <c:v>51.42222222222216</c:v>
                </c:pt>
                <c:pt idx="53">
                  <c:v>52.41111111111105</c:v>
                </c:pt>
                <c:pt idx="54">
                  <c:v>53.399999999999935</c:v>
                </c:pt>
                <c:pt idx="55">
                  <c:v>54.38888888888882</c:v>
                </c:pt>
                <c:pt idx="56">
                  <c:v>55.37777777777771</c:v>
                </c:pt>
                <c:pt idx="57">
                  <c:v>56.366666666666596</c:v>
                </c:pt>
                <c:pt idx="58">
                  <c:v>57.35555555555548</c:v>
                </c:pt>
                <c:pt idx="59">
                  <c:v>58.34444444444437</c:v>
                </c:pt>
                <c:pt idx="60">
                  <c:v>59.33333333333326</c:v>
                </c:pt>
                <c:pt idx="61">
                  <c:v>60.322222222222145</c:v>
                </c:pt>
                <c:pt idx="62">
                  <c:v>61.31111111111103</c:v>
                </c:pt>
                <c:pt idx="63">
                  <c:v>62.29999999999992</c:v>
                </c:pt>
                <c:pt idx="64">
                  <c:v>63.288888888888806</c:v>
                </c:pt>
                <c:pt idx="65">
                  <c:v>64.2777777777777</c:v>
                </c:pt>
                <c:pt idx="66">
                  <c:v>65.2666666666666</c:v>
                </c:pt>
                <c:pt idx="67">
                  <c:v>66.25555555555549</c:v>
                </c:pt>
                <c:pt idx="68">
                  <c:v>67.24444444444438</c:v>
                </c:pt>
                <c:pt idx="69">
                  <c:v>68.23333333333328</c:v>
                </c:pt>
                <c:pt idx="70">
                  <c:v>69.22222222222217</c:v>
                </c:pt>
                <c:pt idx="71">
                  <c:v>70.21111111111107</c:v>
                </c:pt>
                <c:pt idx="72">
                  <c:v>71.19999999999996</c:v>
                </c:pt>
                <c:pt idx="73">
                  <c:v>72.18888888888885</c:v>
                </c:pt>
                <c:pt idx="74">
                  <c:v>73.17777777777775</c:v>
                </c:pt>
                <c:pt idx="75">
                  <c:v>74.16666666666664</c:v>
                </c:pt>
                <c:pt idx="76">
                  <c:v>75.15555555555554</c:v>
                </c:pt>
                <c:pt idx="77">
                  <c:v>76.14444444444443</c:v>
                </c:pt>
                <c:pt idx="78">
                  <c:v>77.13333333333333</c:v>
                </c:pt>
                <c:pt idx="79">
                  <c:v>78.12222222222222</c:v>
                </c:pt>
                <c:pt idx="80">
                  <c:v>79.11111111111111</c:v>
                </c:pt>
                <c:pt idx="81">
                  <c:v>80.10000000000001</c:v>
                </c:pt>
                <c:pt idx="82">
                  <c:v>81.0888888888889</c:v>
                </c:pt>
                <c:pt idx="83">
                  <c:v>82.0777777777778</c:v>
                </c:pt>
                <c:pt idx="84">
                  <c:v>83.06666666666669</c:v>
                </c:pt>
                <c:pt idx="85">
                  <c:v>84.05555555555559</c:v>
                </c:pt>
                <c:pt idx="86">
                  <c:v>85.04444444444448</c:v>
                </c:pt>
                <c:pt idx="87">
                  <c:v>86.03333333333337</c:v>
                </c:pt>
                <c:pt idx="88">
                  <c:v>87.02222222222227</c:v>
                </c:pt>
                <c:pt idx="89">
                  <c:v>88.01111111111116</c:v>
                </c:pt>
                <c:pt idx="90">
                  <c:v>89.00000000000006</c:v>
                </c:pt>
              </c:numCache>
            </c:numRef>
          </c:xVal>
          <c:yVal>
            <c:numRef>
              <c:f>Sheet2!$H$15:$H$105</c:f>
              <c:numCache>
                <c:ptCount val="91"/>
                <c:pt idx="0">
                  <c:v>8.889727376798042</c:v>
                </c:pt>
                <c:pt idx="1">
                  <c:v>8.310298707441241</c:v>
                </c:pt>
                <c:pt idx="2">
                  <c:v>7.74542745389811</c:v>
                </c:pt>
                <c:pt idx="3">
                  <c:v>7.1947963000805615</c:v>
                </c:pt>
                <c:pt idx="4">
                  <c:v>6.658108615757541</c:v>
                </c:pt>
                <c:pt idx="5">
                  <c:v>6.135087812522087</c:v>
                </c:pt>
                <c:pt idx="6">
                  <c:v>5.625476770145369</c:v>
                </c:pt>
                <c:pt idx="7">
                  <c:v>5.12903733081648</c:v>
                </c:pt>
                <c:pt idx="8">
                  <c:v>4.645549859210476</c:v>
                </c:pt>
                <c:pt idx="9">
                  <c:v>4.174812866756881</c:v>
                </c:pt>
                <c:pt idx="10">
                  <c:v>3.7166426989007633</c:v>
                </c:pt>
                <c:pt idx="11">
                  <c:v>3.27087328456539</c:v>
                </c:pt>
                <c:pt idx="12">
                  <c:v>2.837355947440088</c:v>
                </c:pt>
                <c:pt idx="13">
                  <c:v>2.4159592791382707</c:v>
                </c:pt>
                <c:pt idx="14">
                  <c:v>2.0065690746994562</c:v>
                </c:pt>
                <c:pt idx="15">
                  <c:v>1.609088331353604</c:v>
                </c:pt>
                <c:pt idx="16">
                  <c:v>1.2234373119290467</c:v>
                </c:pt>
                <c:pt idx="17">
                  <c:v>0.8495536747750947</c:v>
                </c:pt>
                <c:pt idx="18">
                  <c:v>0.48739267259091434</c:v>
                </c:pt>
                <c:pt idx="19">
                  <c:v>0.13692742311222617</c:v>
                </c:pt>
                <c:pt idx="20">
                  <c:v>-0.20185074478568055</c:v>
                </c:pt>
                <c:pt idx="21">
                  <c:v>-0.5289318653481914</c:v>
                </c:pt>
                <c:pt idx="22">
                  <c:v>-0.8442868256159954</c:v>
                </c:pt>
                <c:pt idx="23">
                  <c:v>-1.1478667647603231</c:v>
                </c:pt>
                <c:pt idx="24">
                  <c:v>-1.4396023764288302</c:v>
                </c:pt>
                <c:pt idx="25">
                  <c:v>-1.7194031064512103</c:v>
                </c:pt>
                <c:pt idx="26">
                  <c:v>-1.9871562371283957</c:v>
                </c:pt>
                <c:pt idx="27">
                  <c:v>-2.2427258480607293</c:v>
                </c:pt>
                <c:pt idx="28">
                  <c:v>-2.485951642033598</c:v>
                </c:pt>
                <c:pt idx="29">
                  <c:v>-2.716647622845848</c:v>
                </c:pt>
                <c:pt idx="30">
                  <c:v>-2.9346006101040913</c:v>
                </c:pt>
                <c:pt idx="31">
                  <c:v>-3.1395685738745414</c:v>
                </c:pt>
                <c:pt idx="32">
                  <c:v>-3.3312787696383452</c:v>
                </c:pt>
                <c:pt idx="33">
                  <c:v>-3.5094256511797184</c:v>
                </c:pt>
                <c:pt idx="34">
                  <c:v>-3.6736685357840884</c:v>
                </c:pt>
                <c:pt idx="35">
                  <c:v>-3.8236289923572997</c:v>
                </c:pt>
                <c:pt idx="36">
                  <c:v>-3.9588879187014</c:v>
                </c:pt>
                <c:pt idx="37">
                  <c:v>-4.078982269085955</c:v>
                </c:pt>
                <c:pt idx="38">
                  <c:v>-4.183401387298716</c:v>
                </c:pt>
                <c:pt idx="39">
                  <c:v>-4.2715828933794455</c:v>
                </c:pt>
                <c:pt idx="40">
                  <c:v>-4.342908064036067</c:v>
                </c:pt>
                <c:pt idx="41">
                  <c:v>-4.396696637066611</c:v>
                </c:pt>
                <c:pt idx="42">
                  <c:v>-4.432200958663074</c:v>
                </c:pt>
                <c:pt idx="43">
                  <c:v>-4.448599378885106</c:v>
                </c:pt>
                <c:pt idx="44">
                  <c:v>-4.4449887844069735</c:v>
                </c:pt>
                <c:pt idx="45">
                  <c:v>-4.4203761382956515</c:v>
                </c:pt>
                <c:pt idx="46">
                  <c:v>-4.373668873367045</c:v>
                </c:pt>
                <c:pt idx="47">
                  <c:v>-4.303663957716665</c:v>
                </c:pt>
                <c:pt idx="48">
                  <c:v>-4.209035417222772</c:v>
                </c:pt>
                <c:pt idx="49">
                  <c:v>-4.088320058786849</c:v>
                </c:pt>
                <c:pt idx="50">
                  <c:v>-3.93990108804104</c:v>
                </c:pt>
                <c:pt idx="51">
                  <c:v>-3.761989253964991</c:v>
                </c:pt>
                <c:pt idx="52">
                  <c:v>-3.5526010774328896</c:v>
                </c:pt>
                <c:pt idx="53">
                  <c:v>-3.3095336274328986</c:v>
                </c:pt>
                <c:pt idx="54">
                  <c:v>-3.0303351927452056</c:v>
                </c:pt>
                <c:pt idx="55">
                  <c:v>-2.712271051930344</c:v>
                </c:pt>
                <c:pt idx="56">
                  <c:v>-2.352283362290663</c:v>
                </c:pt>
                <c:pt idx="57">
                  <c:v>-1.9469439580721186</c:v>
                </c:pt>
                <c:pt idx="58">
                  <c:v>-1.4923985549644954</c:v>
                </c:pt>
                <c:pt idx="59">
                  <c:v>-0.984300482318254</c:v>
                </c:pt>
                <c:pt idx="60">
                  <c:v>-0.4177315798374863</c:v>
                </c:pt>
                <c:pt idx="61">
                  <c:v>0.2128927344872551</c:v>
                </c:pt>
                <c:pt idx="62">
                  <c:v>0.9139380438790852</c:v>
                </c:pt>
                <c:pt idx="63">
                  <c:v>1.692690069027961</c:v>
                </c:pt>
                <c:pt idx="64">
                  <c:v>2.5575247244560515</c:v>
                </c:pt>
                <c:pt idx="65">
                  <c:v>3.5181174155024166</c:v>
                </c:pt>
                <c:pt idx="66">
                  <c:v>4.58570255782945</c:v>
                </c:pt>
                <c:pt idx="67">
                  <c:v>5.773397960308515</c:v>
                </c:pt>
                <c:pt idx="68">
                  <c:v>7.0966138021598155</c:v>
                </c:pt>
                <c:pt idx="69">
                  <c:v>8.57357310645186</c:v>
                </c:pt>
                <c:pt idx="70">
                  <c:v>10.225980855039005</c:v>
                </c:pt>
                <c:pt idx="71">
                  <c:v>12.079893739733834</c:v>
                </c:pt>
                <c:pt idx="72">
                  <c:v>14.166864424146134</c:v>
                </c:pt>
                <c:pt idx="73">
                  <c:v>16.52546700324701</c:v>
                </c:pt>
                <c:pt idx="74">
                  <c:v>19.203360520253135</c:v>
                </c:pt>
                <c:pt idx="75">
                  <c:v>22.26012577520489</c:v>
                </c:pt>
                <c:pt idx="76">
                  <c:v>25.771236024041578</c:v>
                </c:pt>
                <c:pt idx="77">
                  <c:v>29.833728058184242</c:v>
                </c:pt>
                <c:pt idx="78">
                  <c:v>34.5744884627619</c:v>
                </c:pt>
                <c:pt idx="79">
                  <c:v>40.16267914638416</c:v>
                </c:pt>
                <c:pt idx="80">
                  <c:v>46.828933535131576</c:v>
                </c:pt>
                <c:pt idx="81">
                  <c:v>54.89605757403337</c:v>
                </c:pt>
                <c:pt idx="82">
                  <c:v>64.83017255738778</c:v>
                </c:pt>
                <c:pt idx="83">
                  <c:v>77.33016129039348</c:v>
                </c:pt>
                <c:pt idx="84">
                  <c:v>93.49365949994169</c:v>
                </c:pt>
                <c:pt idx="85">
                  <c:v>115.14872827420245</c:v>
                </c:pt>
                <c:pt idx="86">
                  <c:v>145.58264057911748</c:v>
                </c:pt>
                <c:pt idx="87">
                  <c:v>191.36078347044236</c:v>
                </c:pt>
                <c:pt idx="88">
                  <c:v>267.76978015527084</c:v>
                </c:pt>
                <c:pt idx="89">
                  <c:v>420.49865976221173</c:v>
                </c:pt>
                <c:pt idx="90">
                  <c:v>875.9594281743656</c:v>
                </c:pt>
              </c:numCache>
            </c:numRef>
          </c:yVal>
          <c:smooth val="1"/>
        </c:ser>
        <c:axId val="21016714"/>
        <c:axId val="54932699"/>
      </c:scatterChart>
      <c:scatterChart>
        <c:scatterStyle val="lineMarker"/>
        <c:varyColors val="0"/>
        <c:ser>
          <c:idx val="1"/>
          <c:order val="0"/>
          <c:tx>
            <c:strRef>
              <c:f>Sheet2!$G$12</c:f>
              <c:strCache>
                <c:ptCount val="1"/>
                <c:pt idx="0">
                  <c:v>delta Alt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Sheet2!$A$15:$A$105</c:f>
              <c:numCache>
                <c:ptCount val="91"/>
                <c:pt idx="0">
                  <c:v>0</c:v>
                </c:pt>
                <c:pt idx="1">
                  <c:v>0.9888888888888889</c:v>
                </c:pt>
                <c:pt idx="2">
                  <c:v>1.9777777777777779</c:v>
                </c:pt>
                <c:pt idx="3">
                  <c:v>2.966666666666667</c:v>
                </c:pt>
                <c:pt idx="4">
                  <c:v>3.9555555555555557</c:v>
                </c:pt>
                <c:pt idx="5">
                  <c:v>4.944444444444445</c:v>
                </c:pt>
                <c:pt idx="6">
                  <c:v>5.933333333333334</c:v>
                </c:pt>
                <c:pt idx="7">
                  <c:v>6.9222222222222225</c:v>
                </c:pt>
                <c:pt idx="8">
                  <c:v>7.911111111111111</c:v>
                </c:pt>
                <c:pt idx="9">
                  <c:v>8.9</c:v>
                </c:pt>
                <c:pt idx="10">
                  <c:v>9.88888888888889</c:v>
                </c:pt>
                <c:pt idx="11">
                  <c:v>10.877777777777778</c:v>
                </c:pt>
                <c:pt idx="12">
                  <c:v>11.866666666666667</c:v>
                </c:pt>
                <c:pt idx="13">
                  <c:v>12.855555555555556</c:v>
                </c:pt>
                <c:pt idx="14">
                  <c:v>13.844444444444445</c:v>
                </c:pt>
                <c:pt idx="15">
                  <c:v>14.833333333333334</c:v>
                </c:pt>
                <c:pt idx="16">
                  <c:v>15.822222222222223</c:v>
                </c:pt>
                <c:pt idx="17">
                  <c:v>16.81111111111111</c:v>
                </c:pt>
                <c:pt idx="18">
                  <c:v>17.799999999999997</c:v>
                </c:pt>
                <c:pt idx="19">
                  <c:v>18.788888888888884</c:v>
                </c:pt>
                <c:pt idx="20">
                  <c:v>19.77777777777777</c:v>
                </c:pt>
                <c:pt idx="21">
                  <c:v>20.76666666666666</c:v>
                </c:pt>
                <c:pt idx="22">
                  <c:v>21.755555555555546</c:v>
                </c:pt>
                <c:pt idx="23">
                  <c:v>22.744444444444433</c:v>
                </c:pt>
                <c:pt idx="24">
                  <c:v>23.73333333333332</c:v>
                </c:pt>
                <c:pt idx="25">
                  <c:v>24.722222222222207</c:v>
                </c:pt>
                <c:pt idx="26">
                  <c:v>25.711111111111094</c:v>
                </c:pt>
                <c:pt idx="27">
                  <c:v>26.69999999999998</c:v>
                </c:pt>
                <c:pt idx="28">
                  <c:v>27.68888888888887</c:v>
                </c:pt>
                <c:pt idx="29">
                  <c:v>28.677777777777756</c:v>
                </c:pt>
                <c:pt idx="30">
                  <c:v>29.666666666666643</c:v>
                </c:pt>
                <c:pt idx="31">
                  <c:v>30.65555555555553</c:v>
                </c:pt>
                <c:pt idx="32">
                  <c:v>31.644444444444417</c:v>
                </c:pt>
                <c:pt idx="33">
                  <c:v>32.633333333333304</c:v>
                </c:pt>
                <c:pt idx="34">
                  <c:v>33.62222222222219</c:v>
                </c:pt>
                <c:pt idx="35">
                  <c:v>34.61111111111108</c:v>
                </c:pt>
                <c:pt idx="36">
                  <c:v>35.599999999999966</c:v>
                </c:pt>
                <c:pt idx="37">
                  <c:v>36.58888888888885</c:v>
                </c:pt>
                <c:pt idx="38">
                  <c:v>37.57777777777774</c:v>
                </c:pt>
                <c:pt idx="39">
                  <c:v>38.56666666666663</c:v>
                </c:pt>
                <c:pt idx="40">
                  <c:v>39.555555555555515</c:v>
                </c:pt>
                <c:pt idx="41">
                  <c:v>40.5444444444444</c:v>
                </c:pt>
                <c:pt idx="42">
                  <c:v>41.53333333333329</c:v>
                </c:pt>
                <c:pt idx="43">
                  <c:v>42.522222222222176</c:v>
                </c:pt>
                <c:pt idx="44">
                  <c:v>43.51111111111106</c:v>
                </c:pt>
                <c:pt idx="45">
                  <c:v>44.49999999999995</c:v>
                </c:pt>
                <c:pt idx="46">
                  <c:v>45.48888888888884</c:v>
                </c:pt>
                <c:pt idx="47">
                  <c:v>46.477777777777725</c:v>
                </c:pt>
                <c:pt idx="48">
                  <c:v>47.46666666666661</c:v>
                </c:pt>
                <c:pt idx="49">
                  <c:v>48.4555555555555</c:v>
                </c:pt>
                <c:pt idx="50">
                  <c:v>49.444444444444386</c:v>
                </c:pt>
                <c:pt idx="51">
                  <c:v>50.43333333333327</c:v>
                </c:pt>
                <c:pt idx="52">
                  <c:v>51.42222222222216</c:v>
                </c:pt>
                <c:pt idx="53">
                  <c:v>52.41111111111105</c:v>
                </c:pt>
                <c:pt idx="54">
                  <c:v>53.399999999999935</c:v>
                </c:pt>
                <c:pt idx="55">
                  <c:v>54.38888888888882</c:v>
                </c:pt>
                <c:pt idx="56">
                  <c:v>55.37777777777771</c:v>
                </c:pt>
                <c:pt idx="57">
                  <c:v>56.366666666666596</c:v>
                </c:pt>
                <c:pt idx="58">
                  <c:v>57.35555555555548</c:v>
                </c:pt>
                <c:pt idx="59">
                  <c:v>58.34444444444437</c:v>
                </c:pt>
                <c:pt idx="60">
                  <c:v>59.33333333333326</c:v>
                </c:pt>
                <c:pt idx="61">
                  <c:v>60.322222222222145</c:v>
                </c:pt>
                <c:pt idx="62">
                  <c:v>61.31111111111103</c:v>
                </c:pt>
                <c:pt idx="63">
                  <c:v>62.29999999999992</c:v>
                </c:pt>
                <c:pt idx="64">
                  <c:v>63.288888888888806</c:v>
                </c:pt>
                <c:pt idx="65">
                  <c:v>64.2777777777777</c:v>
                </c:pt>
                <c:pt idx="66">
                  <c:v>65.2666666666666</c:v>
                </c:pt>
                <c:pt idx="67">
                  <c:v>66.25555555555549</c:v>
                </c:pt>
                <c:pt idx="68">
                  <c:v>67.24444444444438</c:v>
                </c:pt>
                <c:pt idx="69">
                  <c:v>68.23333333333328</c:v>
                </c:pt>
                <c:pt idx="70">
                  <c:v>69.22222222222217</c:v>
                </c:pt>
                <c:pt idx="71">
                  <c:v>70.21111111111107</c:v>
                </c:pt>
                <c:pt idx="72">
                  <c:v>71.19999999999996</c:v>
                </c:pt>
                <c:pt idx="73">
                  <c:v>72.18888888888885</c:v>
                </c:pt>
                <c:pt idx="74">
                  <c:v>73.17777777777775</c:v>
                </c:pt>
                <c:pt idx="75">
                  <c:v>74.16666666666664</c:v>
                </c:pt>
                <c:pt idx="76">
                  <c:v>75.15555555555554</c:v>
                </c:pt>
                <c:pt idx="77">
                  <c:v>76.14444444444443</c:v>
                </c:pt>
                <c:pt idx="78">
                  <c:v>77.13333333333333</c:v>
                </c:pt>
                <c:pt idx="79">
                  <c:v>78.12222222222222</c:v>
                </c:pt>
                <c:pt idx="80">
                  <c:v>79.11111111111111</c:v>
                </c:pt>
                <c:pt idx="81">
                  <c:v>80.10000000000001</c:v>
                </c:pt>
                <c:pt idx="82">
                  <c:v>81.0888888888889</c:v>
                </c:pt>
                <c:pt idx="83">
                  <c:v>82.0777777777778</c:v>
                </c:pt>
                <c:pt idx="84">
                  <c:v>83.06666666666669</c:v>
                </c:pt>
                <c:pt idx="85">
                  <c:v>84.05555555555559</c:v>
                </c:pt>
                <c:pt idx="86">
                  <c:v>85.04444444444448</c:v>
                </c:pt>
                <c:pt idx="87">
                  <c:v>86.03333333333337</c:v>
                </c:pt>
                <c:pt idx="88">
                  <c:v>87.02222222222227</c:v>
                </c:pt>
                <c:pt idx="89">
                  <c:v>88.01111111111116</c:v>
                </c:pt>
                <c:pt idx="90">
                  <c:v>89.00000000000006</c:v>
                </c:pt>
              </c:numCache>
            </c:numRef>
          </c:xVal>
          <c:yVal>
            <c:numRef>
              <c:f>Sheet2!$G$15:$G$105</c:f>
              <c:numCache>
                <c:ptCount val="91"/>
                <c:pt idx="0">
                  <c:v>0.0007335754671960221</c:v>
                </c:pt>
                <c:pt idx="1">
                  <c:v>0.0006632997174719688</c:v>
                </c:pt>
                <c:pt idx="2">
                  <c:v>0.0005947752762541143</c:v>
                </c:pt>
                <c:pt idx="3">
                  <c:v>0.0005280793136587504</c:v>
                </c:pt>
                <c:pt idx="4">
                  <c:v>0.00046328385875358185</c:v>
                </c:pt>
                <c:pt idx="5">
                  <c:v>0.00040045571940774814</c:v>
                </c:pt>
                <c:pt idx="6">
                  <c:v>0.00033965644794183334</c:v>
                </c:pt>
                <c:pt idx="7">
                  <c:v>0.00028094228960287993</c:v>
                </c:pt>
                <c:pt idx="8">
                  <c:v>0.00022436413676440135</c:v>
                </c:pt>
                <c:pt idx="9">
                  <c:v>0.0001699675775888689</c:v>
                </c:pt>
                <c:pt idx="10">
                  <c:v>0.00011779282732773066</c:v>
                </c:pt>
                <c:pt idx="11">
                  <c:v>6.787477412139849E-05</c:v>
                </c:pt>
                <c:pt idx="12">
                  <c:v>2.024301048673949E-05</c:v>
                </c:pt>
                <c:pt idx="13">
                  <c:v>-2.5078132332933016E-05</c:v>
                </c:pt>
                <c:pt idx="14">
                  <c:v>-6.806953284287413E-05</c:v>
                </c:pt>
                <c:pt idx="15">
                  <c:v>-0.00010871721632192439</c:v>
                </c:pt>
                <c:pt idx="16">
                  <c:v>-0.00014701226894753348</c:v>
                </c:pt>
                <c:pt idx="17">
                  <c:v>-0.00018295072902079032</c:v>
                </c:pt>
                <c:pt idx="18">
                  <c:v>-0.00021653360414141797</c:v>
                </c:pt>
                <c:pt idx="19">
                  <c:v>-0.0002477665391578648</c:v>
                </c:pt>
                <c:pt idx="20">
                  <c:v>-0.000276659930667274</c:v>
                </c:pt>
                <c:pt idx="21">
                  <c:v>-0.00030322862931556386</c:v>
                </c:pt>
                <c:pt idx="22">
                  <c:v>-0.0003274918596474514</c:v>
                </c:pt>
                <c:pt idx="23">
                  <c:v>-0.00034947309415648566</c:v>
                </c:pt>
                <c:pt idx="24">
                  <c:v>-0.0003691998471851048</c:v>
                </c:pt>
                <c:pt idx="25">
                  <c:v>-0.00038670354897467145</c:v>
                </c:pt>
                <c:pt idx="26">
                  <c:v>-0.0004020193052155377</c:v>
                </c:pt>
                <c:pt idx="27">
                  <c:v>-0.0004151858168970671</c:v>
                </c:pt>
                <c:pt idx="28">
                  <c:v>-0.00042624505970772423</c:v>
                </c:pt>
                <c:pt idx="29">
                  <c:v>-0.0004352422954850702</c:v>
                </c:pt>
                <c:pt idx="30">
                  <c:v>-0.0004422256027658913</c:v>
                </c:pt>
                <c:pt idx="31">
                  <c:v>-0.00044724589968619423</c:v>
                </c:pt>
                <c:pt idx="32">
                  <c:v>-0.00045035663483129025</c:v>
                </c:pt>
                <c:pt idx="33">
                  <c:v>-0.0004516136154858422</c:v>
                </c:pt>
                <c:pt idx="34">
                  <c:v>-0.00045107475573393364</c:v>
                </c:pt>
                <c:pt idx="35">
                  <c:v>-0.0004487998245591388</c:v>
                </c:pt>
                <c:pt idx="36">
                  <c:v>-0.0004448504000445345</c:v>
                </c:pt>
                <c:pt idx="37">
                  <c:v>-0.0004392894800728077</c:v>
                </c:pt>
                <c:pt idx="38">
                  <c:v>-0.0004321812991263047</c:v>
                </c:pt>
                <c:pt idx="39">
                  <c:v>-0.00042359123668705805</c:v>
                </c:pt>
                <c:pt idx="40">
                  <c:v>-0.00041358538213690475</c:v>
                </c:pt>
                <c:pt idx="41">
                  <c:v>-0.00040223051185749297</c:v>
                </c:pt>
                <c:pt idx="42">
                  <c:v>-0.0003895938373303517</c:v>
                </c:pt>
                <c:pt idx="43">
                  <c:v>-0.00037574268453697776</c:v>
                </c:pt>
                <c:pt idx="44">
                  <c:v>-0.00036074447105884327</c:v>
                </c:pt>
                <c:pt idx="45">
                  <c:v>-0.00034466638547748347</c:v>
                </c:pt>
                <c:pt idx="46">
                  <c:v>-0.000327575158374559</c:v>
                </c:pt>
                <c:pt idx="47">
                  <c:v>-0.0003095370623318564</c:v>
                </c:pt>
                <c:pt idx="48">
                  <c:v>-0.00029061745393141477</c:v>
                </c:pt>
                <c:pt idx="49">
                  <c:v>-0.0002708808882554922</c:v>
                </c:pt>
                <c:pt idx="50">
                  <c:v>-0.0002503906837866875</c:v>
                </c:pt>
                <c:pt idx="51">
                  <c:v>-0.00022920896820792644</c:v>
                </c:pt>
                <c:pt idx="52">
                  <c:v>-0.00020739633490255674</c:v>
                </c:pt>
                <c:pt idx="53">
                  <c:v>-0.00018501193455432207</c:v>
                </c:pt>
                <c:pt idx="54">
                  <c:v>-0.0001621130629474764</c:v>
                </c:pt>
                <c:pt idx="55">
                  <c:v>-0.00013875525256675783</c:v>
                </c:pt>
                <c:pt idx="56">
                  <c:v>-0.00011499204359745265</c:v>
                </c:pt>
                <c:pt idx="57">
                  <c:v>-9.087486942542555E-05</c:v>
                </c:pt>
                <c:pt idx="58">
                  <c:v>-6.645294213715176E-05</c:v>
                </c:pt>
                <c:pt idx="59">
                  <c:v>-4.17732983197046E-05</c:v>
                </c:pt>
                <c:pt idx="60">
                  <c:v>-1.6880547160824286E-05</c:v>
                </c:pt>
                <c:pt idx="61">
                  <c:v>8.183129551081491E-06</c:v>
                </c:pt>
                <c:pt idx="62">
                  <c:v>3.3378069026913123E-05</c:v>
                </c:pt>
                <c:pt idx="63">
                  <c:v>5.8667081676891256E-05</c:v>
                </c:pt>
                <c:pt idx="64">
                  <c:v>8.401568011049386E-05</c:v>
                </c:pt>
                <c:pt idx="65">
                  <c:v>0.00010939185013651904</c:v>
                </c:pt>
                <c:pt idx="66">
                  <c:v>0.00013476637136299735</c:v>
                </c:pt>
                <c:pt idx="67">
                  <c:v>0.00016011249659727948</c:v>
                </c:pt>
                <c:pt idx="68">
                  <c:v>0.00018540631824593605</c:v>
                </c:pt>
                <c:pt idx="69">
                  <c:v>0.0002106264477148449</c:v>
                </c:pt>
                <c:pt idx="70">
                  <c:v>0.00023575406120917935</c:v>
                </c:pt>
                <c:pt idx="71">
                  <c:v>0.0002607730829333574</c:v>
                </c:pt>
                <c:pt idx="72">
                  <c:v>0.00028566977289115505</c:v>
                </c:pt>
                <c:pt idx="73">
                  <c:v>0.0003104330474856185</c:v>
                </c:pt>
                <c:pt idx="74">
                  <c:v>0.00033505415891915176</c:v>
                </c:pt>
                <c:pt idx="75">
                  <c:v>0.000359526695193517</c:v>
                </c:pt>
                <c:pt idx="76">
                  <c:v>0.0003838466717098093</c:v>
                </c:pt>
                <c:pt idx="77">
                  <c:v>0.0004080121648685573</c:v>
                </c:pt>
                <c:pt idx="78">
                  <c:v>0.00043202340366969806</c:v>
                </c:pt>
                <c:pt idx="79">
                  <c:v>0.0004558824949126526</c:v>
                </c:pt>
                <c:pt idx="80">
                  <c:v>0.00047959356059628803</c:v>
                </c:pt>
                <c:pt idx="81">
                  <c:v>0.0005031625089189807</c:v>
                </c:pt>
                <c:pt idx="82">
                  <c:v>0.000526596805278679</c:v>
                </c:pt>
                <c:pt idx="83">
                  <c:v>0.0005499053806729283</c:v>
                </c:pt>
                <c:pt idx="84">
                  <c:v>0.0005730987232988463</c:v>
                </c:pt>
                <c:pt idx="85">
                  <c:v>0.0005961884205532487</c:v>
                </c:pt>
                <c:pt idx="86">
                  <c:v>0.000619187204832636</c:v>
                </c:pt>
                <c:pt idx="87">
                  <c:v>0.0006421086787332701</c:v>
                </c:pt>
                <c:pt idx="88">
                  <c:v>0.0006649673608511607</c:v>
                </c:pt>
                <c:pt idx="89">
                  <c:v>0.0006877783193821671</c:v>
                </c:pt>
                <c:pt idx="90">
                  <c:v>0.0007105571721219968</c:v>
                </c:pt>
              </c:numCache>
            </c:numRef>
          </c:yVal>
          <c:smooth val="0"/>
        </c:ser>
        <c:axId val="24632244"/>
        <c:axId val="20363605"/>
      </c:scatterChart>
      <c:valAx>
        <c:axId val="2101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32699"/>
        <c:crosses val="autoZero"/>
        <c:crossBetween val="midCat"/>
        <c:dispUnits/>
      </c:valAx>
      <c:valAx>
        <c:axId val="54932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delta Az (Arc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016714"/>
        <c:crosses val="autoZero"/>
        <c:crossBetween val="midCat"/>
        <c:dispUnits/>
      </c:valAx>
      <c:valAx>
        <c:axId val="24632244"/>
        <c:scaling>
          <c:orientation val="minMax"/>
        </c:scaling>
        <c:axPos val="b"/>
        <c:delete val="1"/>
        <c:majorTickMark val="in"/>
        <c:minorTickMark val="none"/>
        <c:tickLblPos val="nextTo"/>
        <c:crossAx val="20363605"/>
        <c:crosses val="max"/>
        <c:crossBetween val="midCat"/>
        <c:dispUnits/>
      </c:valAx>
      <c:valAx>
        <c:axId val="20363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delta Alt (Arc 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32244"/>
        <c:crosses val="max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76200</xdr:rowOff>
    </xdr:from>
    <xdr:to>
      <xdr:col>18</xdr:col>
      <xdr:colOff>161925</xdr:colOff>
      <xdr:row>49</xdr:row>
      <xdr:rowOff>152400</xdr:rowOff>
    </xdr:to>
    <xdr:graphicFrame>
      <xdr:nvGraphicFramePr>
        <xdr:cNvPr id="1" name="Chart 4"/>
        <xdr:cNvGraphicFramePr/>
      </xdr:nvGraphicFramePr>
      <xdr:xfrm>
        <a:off x="2914650" y="76200"/>
        <a:ext cx="88487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1.57421875" style="1" customWidth="1"/>
    <col min="2" max="2" width="9.57421875" style="0" customWidth="1"/>
    <col min="4" max="4" width="12.421875" style="0" bestFit="1" customWidth="1"/>
    <col min="6" max="6" width="12.421875" style="0" bestFit="1" customWidth="1"/>
  </cols>
  <sheetData>
    <row r="1" spans="2:4" ht="13.5" thickBot="1">
      <c r="B1" t="s">
        <v>0</v>
      </c>
      <c r="D1" t="s">
        <v>6</v>
      </c>
    </row>
    <row r="2" spans="1:4" ht="13.5" thickBot="1">
      <c r="A2" s="2" t="s">
        <v>14</v>
      </c>
      <c r="B2" s="3">
        <v>60</v>
      </c>
      <c r="D2">
        <f>RADIANS(B2)</f>
        <v>1.0471975511965976</v>
      </c>
    </row>
    <row r="3" spans="1:4" ht="13.5" thickBot="1">
      <c r="A3" s="2" t="s">
        <v>4</v>
      </c>
      <c r="B3" s="3">
        <v>0</v>
      </c>
      <c r="D3">
        <f>RADIANS(B3)</f>
        <v>0</v>
      </c>
    </row>
    <row r="4" spans="1:4" ht="13.5" thickBot="1">
      <c r="A4" s="2" t="s">
        <v>5</v>
      </c>
      <c r="B4" s="3">
        <v>89</v>
      </c>
      <c r="D4">
        <f>RADIANS(B4)</f>
        <v>1.5533430342749532</v>
      </c>
    </row>
    <row r="6" spans="1:4" ht="12.75">
      <c r="A6" s="1" t="s">
        <v>8</v>
      </c>
      <c r="B6">
        <f>(B4-B3)/90</f>
        <v>0.9888888888888889</v>
      </c>
      <c r="D6">
        <f>RADIANS(B6)</f>
        <v>0.01725936704749948</v>
      </c>
    </row>
    <row r="7" ht="13.5" thickBot="1">
      <c r="B7" t="s">
        <v>1</v>
      </c>
    </row>
    <row r="8" spans="1:4" ht="13.5" thickBot="1">
      <c r="A8" s="4" t="s">
        <v>13</v>
      </c>
      <c r="B8" s="5">
        <v>50</v>
      </c>
      <c r="D8">
        <f>RADIANS(B8/3600)</f>
        <v>0.00024240684055476798</v>
      </c>
    </row>
    <row r="9" spans="1:4" ht="13.5" thickBot="1">
      <c r="A9" s="4" t="s">
        <v>12</v>
      </c>
      <c r="B9" s="5">
        <v>-34</v>
      </c>
      <c r="D9">
        <f>RADIANS(B9/3600)</f>
        <v>-0.00016483665157724224</v>
      </c>
    </row>
    <row r="11" spans="2:8" ht="12.75">
      <c r="B11" t="s">
        <v>6</v>
      </c>
      <c r="C11" t="s">
        <v>6</v>
      </c>
      <c r="E11" t="s">
        <v>6</v>
      </c>
      <c r="F11" t="s">
        <v>6</v>
      </c>
      <c r="G11" t="s">
        <v>1</v>
      </c>
      <c r="H11" t="s">
        <v>1</v>
      </c>
    </row>
    <row r="12" spans="1:8" ht="12.75">
      <c r="A12" s="1" t="s">
        <v>3</v>
      </c>
      <c r="B12" t="s">
        <v>3</v>
      </c>
      <c r="C12" t="s">
        <v>7</v>
      </c>
      <c r="D12" t="s">
        <v>9</v>
      </c>
      <c r="E12" t="s">
        <v>10</v>
      </c>
      <c r="F12" t="s">
        <v>11</v>
      </c>
      <c r="G12" t="s">
        <v>10</v>
      </c>
      <c r="H12" t="s">
        <v>11</v>
      </c>
    </row>
    <row r="13" spans="1:8" ht="12.75">
      <c r="A13" s="1">
        <f>B2</f>
        <v>60</v>
      </c>
      <c r="B13">
        <f>RADIANS(A13)</f>
        <v>1.0471975511965976</v>
      </c>
      <c r="C13">
        <f>ASIN(SIN(B13)*SIN($D$9/2))</f>
        <v>-7.137636385012618E-05</v>
      </c>
      <c r="D13">
        <f>TAN(C13+$D$8)+SIN(C13)</f>
        <v>9.965411458274949E-05</v>
      </c>
      <c r="E13">
        <f>B13-ATAN((SIN(B13)-D13*SIN(C13))/COS(B13))</f>
        <v>-3.5564742262295113E-09</v>
      </c>
      <c r="F13">
        <f>ATAN(COS(C13)*D13/COS(B13))</f>
        <v>0.0001993082260187112</v>
      </c>
      <c r="G13">
        <f>3600*DEGREES(E13)</f>
        <v>-0.0007335754671960221</v>
      </c>
      <c r="H13">
        <f>3600*DEGREES(F13)</f>
        <v>41.11027262320196</v>
      </c>
    </row>
    <row r="15" spans="1:8" ht="12.75">
      <c r="A15" s="1">
        <f>$B$3</f>
        <v>0</v>
      </c>
      <c r="B15">
        <f>RADIANS(A15)</f>
        <v>0</v>
      </c>
      <c r="C15">
        <f>ASIN(SIN(B15)*SIN($D$9/2))</f>
        <v>0</v>
      </c>
      <c r="D15">
        <f>TAN(C15+$D$8)+SIN(C15)</f>
        <v>0.00024240684530279705</v>
      </c>
      <c r="E15">
        <f aca="true" t="shared" si="0" ref="E15:E78">B15-ATAN((SIN(B15)-D15*SIN(C15))/COS(B15))</f>
        <v>0</v>
      </c>
      <c r="F15">
        <f>ATAN(COS(C15)*D15/COS(B15))</f>
        <v>0.00024240684055476798</v>
      </c>
      <c r="G15">
        <f>3600*DEGREES(E15)-$G$13</f>
        <v>0.0007335754671960221</v>
      </c>
      <c r="H15">
        <f>3600*DEGREES(F15)-$H$13</f>
        <v>8.889727376798042</v>
      </c>
    </row>
    <row r="16" spans="1:8" ht="12.75">
      <c r="A16" s="1">
        <f>A15+$B$6</f>
        <v>0.9888888888888889</v>
      </c>
      <c r="B16">
        <f>RADIANS(A16)</f>
        <v>0.01725936704749948</v>
      </c>
      <c r="C16">
        <f>ASIN(SIN(B16)*SIN($D$9/2))</f>
        <v>-1.422417512510433E-06</v>
      </c>
      <c r="D16">
        <f>TAN(C16+$D$8)+SIN(C16)</f>
        <v>0.0002395620101946834</v>
      </c>
      <c r="E16">
        <f t="shared" si="0"/>
        <v>-3.407064491645073E-10</v>
      </c>
      <c r="F16">
        <f>ATAN(COS(C16)*D16/COS(B16))</f>
        <v>0.0002395976910934553</v>
      </c>
      <c r="G16">
        <f aca="true" t="shared" si="1" ref="G16:G79">3600*DEGREES(E16)-$G$13</f>
        <v>0.0006632997174719688</v>
      </c>
      <c r="H16">
        <f aca="true" t="shared" si="2" ref="H16:H79">3600*DEGREES(F16)-$H$13</f>
        <v>8.310298707441241</v>
      </c>
    </row>
    <row r="17" spans="1:8" ht="12.75">
      <c r="A17" s="1">
        <f aca="true" t="shared" si="3" ref="A17:A80">A16+$B$6</f>
        <v>1.9777777777777779</v>
      </c>
      <c r="B17">
        <f aca="true" t="shared" si="4" ref="B17:B80">RADIANS(A17)</f>
        <v>0.03451873409499896</v>
      </c>
      <c r="C17">
        <f aca="true" t="shared" si="5" ref="C17:C80">ASIN(SIN(B17)*SIN($D$9/2))</f>
        <v>-2.8444113176331526E-06</v>
      </c>
      <c r="D17">
        <f aca="true" t="shared" si="6" ref="D17:D80">TAN(C17+$D$8)+SIN(C17)</f>
        <v>0.00023671802250234747</v>
      </c>
      <c r="E17">
        <f t="shared" si="0"/>
        <v>-6.729223150925279E-10</v>
      </c>
      <c r="F17">
        <f aca="true" t="shared" si="7" ref="F17:F80">ATAN(COS(C17)*D17/COS(B17))</f>
        <v>0.00023685911797562324</v>
      </c>
      <c r="G17">
        <f t="shared" si="1"/>
        <v>0.0005947752762541143</v>
      </c>
      <c r="H17">
        <f t="shared" si="2"/>
        <v>7.74542745389811</v>
      </c>
    </row>
    <row r="18" spans="1:8" ht="12.75">
      <c r="A18" s="1">
        <f t="shared" si="3"/>
        <v>2.966666666666667</v>
      </c>
      <c r="B18">
        <f t="shared" si="4"/>
        <v>0.051778101142498444</v>
      </c>
      <c r="C18">
        <f t="shared" si="5"/>
        <v>-4.265557834193697E-06</v>
      </c>
      <c r="D18">
        <f t="shared" si="6"/>
        <v>0.00023387572938815852</v>
      </c>
      <c r="E18">
        <f t="shared" si="0"/>
        <v>-9.962734665025508E-10</v>
      </c>
      <c r="F18">
        <f t="shared" si="7"/>
        <v>0.0002341895828094645</v>
      </c>
      <c r="G18">
        <f t="shared" si="1"/>
        <v>0.0005280793136587504</v>
      </c>
      <c r="H18">
        <f t="shared" si="2"/>
        <v>7.1947963000805615</v>
      </c>
    </row>
    <row r="19" spans="1:8" ht="12.75">
      <c r="A19" s="1">
        <f t="shared" si="3"/>
        <v>3.9555555555555557</v>
      </c>
      <c r="B19">
        <f t="shared" si="4"/>
        <v>0.06903746818999792</v>
      </c>
      <c r="C19">
        <f t="shared" si="5"/>
        <v>-5.685433733406515E-06</v>
      </c>
      <c r="D19">
        <f t="shared" si="6"/>
        <v>0.00023103597750970676</v>
      </c>
      <c r="E19">
        <f t="shared" si="0"/>
        <v>-1.310410696619968E-09</v>
      </c>
      <c r="F19">
        <f t="shared" si="7"/>
        <v>0.0002315876474910365</v>
      </c>
      <c r="G19">
        <f t="shared" si="1"/>
        <v>0.00046328385875358185</v>
      </c>
      <c r="H19">
        <f t="shared" si="2"/>
        <v>6.658108615757541</v>
      </c>
    </row>
    <row r="20" spans="1:8" ht="12.75">
      <c r="A20" s="1">
        <f t="shared" si="3"/>
        <v>4.944444444444445</v>
      </c>
      <c r="B20">
        <f t="shared" si="4"/>
        <v>0.08629683523749741</v>
      </c>
      <c r="C20">
        <f t="shared" si="5"/>
        <v>-7.103616064975439E-06</v>
      </c>
      <c r="D20">
        <f t="shared" si="6"/>
        <v>0.00022819961276760248</v>
      </c>
      <c r="E20">
        <f t="shared" si="0"/>
        <v>-1.615010111755133E-09</v>
      </c>
      <c r="F20">
        <f t="shared" si="7"/>
        <v>0.00022905197108190206</v>
      </c>
      <c r="G20">
        <f t="shared" si="1"/>
        <v>0.00040045571940774814</v>
      </c>
      <c r="H20">
        <f t="shared" si="2"/>
        <v>6.135087812522087</v>
      </c>
    </row>
    <row r="21" spans="1:8" ht="12.75">
      <c r="A21" s="1">
        <f t="shared" si="3"/>
        <v>5.933333333333334</v>
      </c>
      <c r="B21">
        <f t="shared" si="4"/>
        <v>0.10355620228499689</v>
      </c>
      <c r="C21">
        <f t="shared" si="5"/>
        <v>-8.519682383081413E-06</v>
      </c>
      <c r="D21">
        <f t="shared" si="6"/>
        <v>0.00022536748005350053</v>
      </c>
      <c r="E21">
        <f t="shared" si="0"/>
        <v>-1.9097732978368143E-09</v>
      </c>
      <c r="F21">
        <f t="shared" si="7"/>
        <v>0.00022658130702801483</v>
      </c>
      <c r="G21">
        <f t="shared" si="1"/>
        <v>0.00033965644794183334</v>
      </c>
      <c r="H21">
        <f t="shared" si="2"/>
        <v>5.625476770145369</v>
      </c>
    </row>
    <row r="22" spans="1:8" ht="12.75">
      <c r="A22" s="1">
        <f t="shared" si="3"/>
        <v>6.9222222222222225</v>
      </c>
      <c r="B22">
        <f t="shared" si="4"/>
        <v>0.12081556933249638</v>
      </c>
      <c r="C22">
        <f t="shared" si="5"/>
        <v>-9.933210872219959E-06</v>
      </c>
      <c r="D22">
        <f t="shared" si="6"/>
        <v>0.00022254042299842556</v>
      </c>
      <c r="E22">
        <f t="shared" si="0"/>
        <v>-2.194427570212376E-09</v>
      </c>
      <c r="F22">
        <f t="shared" si="7"/>
        <v>0.00022417450070772487</v>
      </c>
      <c r="G22">
        <f t="shared" si="1"/>
        <v>0.00028094228960287993</v>
      </c>
      <c r="H22">
        <f t="shared" si="2"/>
        <v>5.12903733081648</v>
      </c>
    </row>
    <row r="23" spans="1:8" ht="12.75">
      <c r="A23" s="1">
        <f t="shared" si="3"/>
        <v>7.911111111111111</v>
      </c>
      <c r="B23">
        <f t="shared" si="4"/>
        <v>0.13807493637999585</v>
      </c>
      <c r="C23">
        <f t="shared" si="5"/>
        <v>-1.1343780472850878E-05</v>
      </c>
      <c r="D23">
        <f t="shared" si="6"/>
        <v>0.00021971928372147248</v>
      </c>
      <c r="E23">
        <f t="shared" si="0"/>
        <v>-2.4687261956923834E-09</v>
      </c>
      <c r="F23">
        <f t="shared" si="7"/>
        <v>0.0002218304872989284</v>
      </c>
      <c r="G23">
        <f t="shared" si="1"/>
        <v>0.00022436413676440135</v>
      </c>
      <c r="H23">
        <f t="shared" si="2"/>
        <v>4.645549859210476</v>
      </c>
    </row>
    <row r="24" spans="1:8" ht="12.75">
      <c r="A24" s="1">
        <f t="shared" si="3"/>
        <v>8.9</v>
      </c>
      <c r="B24">
        <f t="shared" si="4"/>
        <v>0.15533430342749532</v>
      </c>
      <c r="C24">
        <f t="shared" si="5"/>
        <v>-1.2750971006822753E-05</v>
      </c>
      <c r="D24">
        <f t="shared" si="6"/>
        <v>0.00021690490257895748</v>
      </c>
      <c r="E24">
        <f t="shared" si="0"/>
        <v>-2.732448156628209E-09</v>
      </c>
      <c r="F24">
        <f t="shared" si="7"/>
        <v>0.00021954828995746978</v>
      </c>
      <c r="G24">
        <f t="shared" si="1"/>
        <v>0.0001699675775888689</v>
      </c>
      <c r="H24">
        <f t="shared" si="2"/>
        <v>4.174812866756881</v>
      </c>
    </row>
    <row r="25" spans="1:8" ht="12.75">
      <c r="A25" s="1">
        <f t="shared" si="3"/>
        <v>9.88888888888889</v>
      </c>
      <c r="B25">
        <f t="shared" si="4"/>
        <v>0.17259367047499483</v>
      </c>
      <c r="C25">
        <f t="shared" si="5"/>
        <v>-1.4154363302534939E-05</v>
      </c>
      <c r="D25">
        <f t="shared" si="6"/>
        <v>0.00021409811791409412</v>
      </c>
      <c r="E25">
        <f t="shared" si="0"/>
        <v>-2.9853984839789405E-09</v>
      </c>
      <c r="F25">
        <f t="shared" si="7"/>
        <v>0.00021732701830094083</v>
      </c>
      <c r="G25">
        <f t="shared" si="1"/>
        <v>0.00011779282732773066</v>
      </c>
      <c r="H25">
        <f t="shared" si="2"/>
        <v>3.7166426989007633</v>
      </c>
    </row>
    <row r="26" spans="1:8" ht="12.75">
      <c r="A26" s="1">
        <f t="shared" si="3"/>
        <v>10.877777777777778</v>
      </c>
      <c r="B26">
        <f t="shared" si="4"/>
        <v>0.1898530375224943</v>
      </c>
      <c r="C26">
        <f t="shared" si="5"/>
        <v>-1.5553539319799694E-05</v>
      </c>
      <c r="D26">
        <f t="shared" si="6"/>
        <v>0.00021129976580726908</v>
      </c>
      <c r="E26">
        <f t="shared" si="0"/>
        <v>-3.2274080352667767E-09</v>
      </c>
      <c r="F26">
        <f t="shared" si="7"/>
        <v>0.00021516586719404107</v>
      </c>
      <c r="G26">
        <f t="shared" si="1"/>
        <v>6.787477412139849E-05</v>
      </c>
      <c r="H26">
        <f t="shared" si="2"/>
        <v>3.27087328456539</v>
      </c>
    </row>
    <row r="27" spans="1:8" ht="12.75">
      <c r="A27" s="1">
        <f t="shared" si="3"/>
        <v>11.866666666666667</v>
      </c>
      <c r="B27">
        <f t="shared" si="4"/>
        <v>0.20711240456999377</v>
      </c>
      <c r="C27">
        <f t="shared" si="5"/>
        <v>-1.6948082274367282E-05</v>
      </c>
      <c r="D27">
        <f t="shared" si="6"/>
        <v>0.00020851067982699187</v>
      </c>
      <c r="E27">
        <f t="shared" si="0"/>
        <v>-3.4583333419213602E-09</v>
      </c>
      <c r="F27">
        <f t="shared" si="7"/>
        <v>0.00021306411583367585</v>
      </c>
      <c r="G27">
        <f t="shared" si="1"/>
        <v>2.024301048673949E-05</v>
      </c>
      <c r="H27">
        <f t="shared" si="2"/>
        <v>2.837355947440088</v>
      </c>
    </row>
    <row r="28" spans="1:8" ht="12.75">
      <c r="A28" s="1">
        <f t="shared" si="3"/>
        <v>12.855555555555556</v>
      </c>
      <c r="B28">
        <f t="shared" si="4"/>
        <v>0.22437177161749328</v>
      </c>
      <c r="C28">
        <f t="shared" si="5"/>
        <v>-1.833757676207701E-05</v>
      </c>
      <c r="D28">
        <f t="shared" si="6"/>
        <v>0.00020573169078159288</v>
      </c>
      <c r="E28">
        <f t="shared" si="0"/>
        <v>-3.6780564427463247E-09</v>
      </c>
      <c r="F28">
        <f t="shared" si="7"/>
        <v>0.00021102112713400884</v>
      </c>
      <c r="G28">
        <f t="shared" si="1"/>
        <v>-2.5078132332933016E-05</v>
      </c>
      <c r="H28">
        <f t="shared" si="2"/>
        <v>2.4159592791382707</v>
      </c>
    </row>
    <row r="29" spans="1:8" ht="12.75">
      <c r="A29" s="1">
        <f t="shared" si="3"/>
        <v>13.844444444444445</v>
      </c>
      <c r="B29">
        <f t="shared" si="4"/>
        <v>0.24163113866499275</v>
      </c>
      <c r="C29">
        <f t="shared" si="5"/>
        <v>-1.9721608882597082E-05</v>
      </c>
      <c r="D29">
        <f t="shared" si="6"/>
        <v>0.0002029636264717436</v>
      </c>
      <c r="E29">
        <f t="shared" si="0"/>
        <v>-3.886484634119114E-09</v>
      </c>
      <c r="F29">
        <f t="shared" si="7"/>
        <v>0.0002090363474137672</v>
      </c>
      <c r="G29">
        <f t="shared" si="1"/>
        <v>-6.806953284287413E-05</v>
      </c>
      <c r="H29">
        <f t="shared" si="2"/>
        <v>2.0065690746994562</v>
      </c>
    </row>
    <row r="30" spans="1:8" ht="12.75">
      <c r="A30" s="1">
        <f t="shared" si="3"/>
        <v>14.833333333333334</v>
      </c>
      <c r="B30">
        <f t="shared" si="4"/>
        <v>0.2588905057124922</v>
      </c>
      <c r="C30">
        <f t="shared" si="5"/>
        <v>-2.1099766362716596E-05</v>
      </c>
      <c r="D30">
        <f t="shared" si="6"/>
        <v>0.0002002073114438728</v>
      </c>
      <c r="E30">
        <f t="shared" si="0"/>
        <v>-4.08355016467965E-09</v>
      </c>
      <c r="F30">
        <f t="shared" si="7"/>
        <v>0.00020710930639025063</v>
      </c>
      <c r="G30">
        <f t="shared" si="1"/>
        <v>-0.00010871721632192439</v>
      </c>
      <c r="H30">
        <f t="shared" si="2"/>
        <v>1.609088331353604</v>
      </c>
    </row>
    <row r="31" spans="1:8" ht="12.75">
      <c r="A31" s="1">
        <f t="shared" si="3"/>
        <v>15.822222222222223</v>
      </c>
      <c r="B31">
        <f t="shared" si="4"/>
        <v>0.2761498727599917</v>
      </c>
      <c r="C31">
        <f t="shared" si="5"/>
        <v>-2.2471638679152756E-05</v>
      </c>
      <c r="D31">
        <f t="shared" si="6"/>
        <v>0.00019746356674455183</v>
      </c>
      <c r="E31">
        <f t="shared" si="0"/>
        <v>-4.2692098189967E-09</v>
      </c>
      <c r="F31">
        <f t="shared" si="7"/>
        <v>0.000205239617486742</v>
      </c>
      <c r="G31">
        <f t="shared" si="1"/>
        <v>-0.00014701226894753348</v>
      </c>
      <c r="H31">
        <f t="shared" si="2"/>
        <v>1.2234373119290467</v>
      </c>
    </row>
    <row r="32" spans="1:8" ht="12.75">
      <c r="A32" s="1">
        <f t="shared" si="3"/>
        <v>16.81111111111111</v>
      </c>
      <c r="B32">
        <f t="shared" si="4"/>
        <v>0.2934092398074912</v>
      </c>
      <c r="C32">
        <f t="shared" si="5"/>
        <v>-2.3836817180836894E-05</v>
      </c>
      <c r="D32">
        <f t="shared" si="6"/>
        <v>0.00019473320967592294</v>
      </c>
      <c r="E32">
        <f t="shared" si="0"/>
        <v>-4.443444390211937E-09</v>
      </c>
      <c r="F32">
        <f t="shared" si="7"/>
        <v>0.0002034269784623897</v>
      </c>
      <c r="G32">
        <f t="shared" si="1"/>
        <v>-0.00018295072902079032</v>
      </c>
      <c r="H32">
        <f t="shared" si="2"/>
        <v>0.8495536747750947</v>
      </c>
    </row>
    <row r="33" spans="1:8" ht="12.75">
      <c r="A33" s="1">
        <f t="shared" si="3"/>
        <v>17.799999999999997</v>
      </c>
      <c r="B33">
        <f t="shared" si="4"/>
        <v>0.3106686068549906</v>
      </c>
      <c r="C33">
        <f t="shared" si="5"/>
        <v>-2.5194895210642777E-05</v>
      </c>
      <c r="D33">
        <f t="shared" si="6"/>
        <v>0.00019201705355224242</v>
      </c>
      <c r="E33">
        <f t="shared" si="0"/>
        <v>-4.60625876330667E-09</v>
      </c>
      <c r="F33">
        <f t="shared" si="7"/>
        <v>0.00020167117237615738</v>
      </c>
      <c r="G33">
        <f t="shared" si="1"/>
        <v>-0.00021653360414141797</v>
      </c>
      <c r="H33">
        <f t="shared" si="2"/>
        <v>0.48739267259091434</v>
      </c>
    </row>
    <row r="34" spans="1:8" ht="12.75">
      <c r="A34" s="1">
        <f t="shared" si="3"/>
        <v>18.788888888888884</v>
      </c>
      <c r="B34">
        <f t="shared" si="4"/>
        <v>0.32792797390249007</v>
      </c>
      <c r="C34">
        <f t="shared" si="5"/>
        <v>-2.6545468226520935E-05</v>
      </c>
      <c r="D34">
        <f t="shared" si="6"/>
        <v>0.0001893159074576121</v>
      </c>
      <c r="E34">
        <f t="shared" si="0"/>
        <v>-4.7576803052784555E-09</v>
      </c>
      <c r="F34">
        <f t="shared" si="7"/>
        <v>0.00019997206889915003</v>
      </c>
      <c r="G34">
        <f t="shared" si="1"/>
        <v>-0.0002477665391578648</v>
      </c>
      <c r="H34">
        <f t="shared" si="2"/>
        <v>0.13692742311222617</v>
      </c>
    </row>
    <row r="35" spans="1:8" ht="12.75">
      <c r="A35" s="1">
        <f t="shared" si="3"/>
        <v>19.77777777777777</v>
      </c>
      <c r="B35">
        <f t="shared" si="4"/>
        <v>0.3451873409499895</v>
      </c>
      <c r="C35">
        <f t="shared" si="5"/>
        <v>-2.7888133922003002E-05</v>
      </c>
      <c r="D35">
        <f t="shared" si="6"/>
        <v>0.00018663057600497068</v>
      </c>
      <c r="E35">
        <f t="shared" si="0"/>
        <v>-4.897759420252612E-09</v>
      </c>
      <c r="F35">
        <f t="shared" si="7"/>
        <v>0.00019832962599256873</v>
      </c>
      <c r="G35">
        <f t="shared" si="1"/>
        <v>-0.000276659930667274</v>
      </c>
      <c r="H35">
        <f t="shared" si="2"/>
        <v>-0.20185074478568055</v>
      </c>
    </row>
    <row r="36" spans="1:8" ht="12.75">
      <c r="A36" s="1">
        <f t="shared" si="3"/>
        <v>20.76666666666666</v>
      </c>
      <c r="B36">
        <f t="shared" si="4"/>
        <v>0.36244670799748896</v>
      </c>
      <c r="C36">
        <f t="shared" si="5"/>
        <v>-2.92224923460401E-05</v>
      </c>
      <c r="D36">
        <f t="shared" si="6"/>
        <v>0.00018396185909641687</v>
      </c>
      <c r="E36">
        <f t="shared" si="0"/>
        <v>-5.026568106192286E-09</v>
      </c>
      <c r="F36">
        <f t="shared" si="7"/>
        <v>0.00019674389197175534</v>
      </c>
      <c r="G36">
        <f t="shared" si="1"/>
        <v>-0.00030322862931556386</v>
      </c>
      <c r="H36">
        <f t="shared" si="2"/>
        <v>-0.5289318653481914</v>
      </c>
    </row>
    <row r="37" spans="1:8" ht="12.75">
      <c r="A37" s="1">
        <f t="shared" si="3"/>
        <v>21.755555555555546</v>
      </c>
      <c r="B37">
        <f t="shared" si="4"/>
        <v>0.37970607504498843</v>
      </c>
      <c r="C37">
        <f t="shared" si="5"/>
        <v>-3.054814602213955E-05</v>
      </c>
      <c r="D37">
        <f t="shared" si="6"/>
        <v>0.00018131055168493622</v>
      </c>
      <c r="E37">
        <f t="shared" si="0"/>
        <v>-5.1441995663203954E-09</v>
      </c>
      <c r="F37">
        <f t="shared" si="7"/>
        <v>0.00019521500798031947</v>
      </c>
      <c r="G37">
        <f t="shared" si="1"/>
        <v>-0.0003274918596474514</v>
      </c>
      <c r="H37">
        <f t="shared" si="2"/>
        <v>-0.8442868256159954</v>
      </c>
    </row>
    <row r="38" spans="1:8" ht="12.75">
      <c r="A38" s="1">
        <f t="shared" si="3"/>
        <v>22.744444444444433</v>
      </c>
      <c r="B38">
        <f t="shared" si="4"/>
        <v>0.39696544209248785</v>
      </c>
      <c r="C38">
        <f t="shared" si="5"/>
        <v>-3.1864700066764594E-05</v>
      </c>
      <c r="D38">
        <f t="shared" si="6"/>
        <v>0.00017867744353760136</v>
      </c>
      <c r="E38">
        <f t="shared" si="0"/>
        <v>-5.250767598496964E-09</v>
      </c>
      <c r="F38">
        <f t="shared" si="7"/>
        <v>0.00019374321090224374</v>
      </c>
      <c r="G38">
        <f t="shared" si="1"/>
        <v>-0.00034947309415648566</v>
      </c>
      <c r="H38">
        <f t="shared" si="2"/>
        <v>-1.1478667647603231</v>
      </c>
    </row>
    <row r="39" spans="1:8" ht="12.75">
      <c r="A39" s="1">
        <f t="shared" si="3"/>
        <v>23.73333333333332</v>
      </c>
      <c r="B39">
        <f t="shared" si="4"/>
        <v>0.4142248091399873</v>
      </c>
      <c r="C39">
        <f t="shared" si="5"/>
        <v>-3.3171762306961565E-05</v>
      </c>
      <c r="D39">
        <f t="shared" si="6"/>
        <v>0.00017606331900031812</v>
      </c>
      <c r="E39">
        <f t="shared" si="0"/>
        <v>-5.3464055960184E-09</v>
      </c>
      <c r="F39">
        <f t="shared" si="7"/>
        <v>0.00019232883674420622</v>
      </c>
      <c r="G39">
        <f t="shared" si="1"/>
        <v>-0.0003691998471851048</v>
      </c>
      <c r="H39">
        <f t="shared" si="2"/>
        <v>-1.4396023764288302</v>
      </c>
    </row>
    <row r="40" spans="1:8" ht="12.75">
      <c r="A40" s="1">
        <f t="shared" si="3"/>
        <v>24.722222222222207</v>
      </c>
      <c r="B40">
        <f t="shared" si="4"/>
        <v>0.43148417618748675</v>
      </c>
      <c r="C40">
        <f t="shared" si="5"/>
        <v>-3.4468943397179775E-05</v>
      </c>
      <c r="D40">
        <f t="shared" si="6"/>
        <v>0.00017346895676418527</v>
      </c>
      <c r="E40">
        <f t="shared" si="0"/>
        <v>-5.4312659369948335E-09</v>
      </c>
      <c r="F40">
        <f t="shared" si="7"/>
        <v>0.00019097232452521337</v>
      </c>
      <c r="G40">
        <f t="shared" si="1"/>
        <v>-0.00038670354897467145</v>
      </c>
      <c r="H40">
        <f t="shared" si="2"/>
        <v>-1.7194031064512103</v>
      </c>
    </row>
    <row r="41" spans="1:8" ht="12.75">
      <c r="A41" s="1">
        <f t="shared" si="3"/>
        <v>25.711111111111094</v>
      </c>
      <c r="B41">
        <f t="shared" si="4"/>
        <v>0.4487435432349862</v>
      </c>
      <c r="C41">
        <f t="shared" si="5"/>
        <v>-3.575585693524914E-05</v>
      </c>
      <c r="D41">
        <f t="shared" si="6"/>
        <v>0.0001708951296335398</v>
      </c>
      <c r="E41">
        <f t="shared" si="0"/>
        <v>-5.50551881861594E-09</v>
      </c>
      <c r="F41">
        <f t="shared" si="7"/>
        <v>0.0001896742207160913</v>
      </c>
      <c r="G41">
        <f t="shared" si="1"/>
        <v>-0.0004020193052155377</v>
      </c>
      <c r="H41">
        <f t="shared" si="2"/>
        <v>-1.9871562371283957</v>
      </c>
    </row>
    <row r="42" spans="1:8" ht="12.75">
      <c r="A42" s="1">
        <f t="shared" si="3"/>
        <v>26.69999999999998</v>
      </c>
      <c r="B42">
        <f t="shared" si="4"/>
        <v>0.4660029102824857</v>
      </c>
      <c r="C42">
        <f t="shared" si="5"/>
        <v>-3.703211957748094E-05</v>
      </c>
      <c r="D42">
        <f t="shared" si="6"/>
        <v>0.0001683426042957551</v>
      </c>
      <c r="E42">
        <f t="shared" si="0"/>
        <v>-5.5693518685728804E-09</v>
      </c>
      <c r="F42">
        <f t="shared" si="7"/>
        <v>0.00018843518427753294</v>
      </c>
      <c r="G42">
        <f t="shared" si="1"/>
        <v>-0.0004151858168970671</v>
      </c>
      <c r="H42">
        <f t="shared" si="2"/>
        <v>-2.2427258480607293</v>
      </c>
    </row>
    <row r="43" spans="1:8" ht="12.75">
      <c r="A43" s="1">
        <f t="shared" si="3"/>
        <v>27.68888888888887</v>
      </c>
      <c r="B43">
        <f t="shared" si="4"/>
        <v>0.4832622773299851</v>
      </c>
      <c r="C43">
        <f t="shared" si="5"/>
        <v>-3.829735115285767E-05</v>
      </c>
      <c r="D43">
        <f t="shared" si="6"/>
        <v>0.00016581214109286134</v>
      </c>
      <c r="E43">
        <f t="shared" si="0"/>
        <v>-5.622968590746069E-09</v>
      </c>
      <c r="F43">
        <f t="shared" si="7"/>
        <v>0.00018725599235236518</v>
      </c>
      <c r="G43">
        <f t="shared" si="1"/>
        <v>-0.00042624505970772423</v>
      </c>
      <c r="H43">
        <f t="shared" si="2"/>
        <v>-2.485951642033598</v>
      </c>
    </row>
    <row r="44" spans="1:8" ht="12.75">
      <c r="A44" s="1">
        <f t="shared" si="3"/>
        <v>28.677777777777756</v>
      </c>
      <c r="B44">
        <f t="shared" si="4"/>
        <v>0.5005216443774846</v>
      </c>
      <c r="C44">
        <f t="shared" si="5"/>
        <v>-3.955117477627776E-05</v>
      </c>
      <c r="D44">
        <f t="shared" si="6"/>
        <v>0.00016330449379505616</v>
      </c>
      <c r="E44">
        <f t="shared" si="0"/>
        <v>-5.666588420716323E-09</v>
      </c>
      <c r="F44">
        <f t="shared" si="7"/>
        <v>0.00018613754667561755</v>
      </c>
      <c r="G44">
        <f t="shared" si="1"/>
        <v>-0.0004352422954850702</v>
      </c>
      <c r="H44">
        <f t="shared" si="2"/>
        <v>-2.716647622845848</v>
      </c>
    </row>
    <row r="45" spans="1:8" ht="12.75">
      <c r="A45" s="1">
        <f t="shared" si="3"/>
        <v>29.666666666666643</v>
      </c>
      <c r="B45">
        <f t="shared" si="4"/>
        <v>0.517781011424984</v>
      </c>
      <c r="C45">
        <f t="shared" si="5"/>
        <v>-4.079321696082145E-05</v>
      </c>
      <c r="D45">
        <f t="shared" si="6"/>
        <v>0.00016082040937617282</v>
      </c>
      <c r="E45">
        <f t="shared" si="0"/>
        <v>-5.700444449807662E-09</v>
      </c>
      <c r="F45">
        <f t="shared" si="7"/>
        <v>0.00018508088077500267</v>
      </c>
      <c r="G45">
        <f t="shared" si="1"/>
        <v>-0.0004422256027658913</v>
      </c>
      <c r="H45">
        <f t="shared" si="2"/>
        <v>-2.9346006101040913</v>
      </c>
    </row>
    <row r="46" spans="1:8" ht="12.75">
      <c r="A46" s="1">
        <f t="shared" si="3"/>
        <v>30.65555555555553</v>
      </c>
      <c r="B46">
        <f t="shared" si="4"/>
        <v>0.5350403784724834</v>
      </c>
      <c r="C46">
        <f t="shared" si="5"/>
        <v>-4.202310772900448E-05</v>
      </c>
      <c r="D46">
        <f t="shared" si="6"/>
        <v>0.0001583606277911729</v>
      </c>
      <c r="E46">
        <f t="shared" si="0"/>
        <v>-5.724783536109612E-09</v>
      </c>
      <c r="F46">
        <f t="shared" si="7"/>
        <v>0.00018408716804475188</v>
      </c>
      <c r="G46">
        <f t="shared" si="1"/>
        <v>-0.00044724589968619423</v>
      </c>
      <c r="H46">
        <f t="shared" si="2"/>
        <v>-3.1395685738745414</v>
      </c>
    </row>
    <row r="47" spans="1:8" ht="12.75">
      <c r="A47" s="1">
        <f t="shared" si="3"/>
        <v>31.644444444444417</v>
      </c>
      <c r="B47">
        <f t="shared" si="4"/>
        <v>0.552299745519983</v>
      </c>
      <c r="C47">
        <f t="shared" si="5"/>
        <v>-4.32404807229864E-05</v>
      </c>
      <c r="D47">
        <f t="shared" si="6"/>
        <v>0.00015592588175572983</v>
      </c>
      <c r="E47">
        <f t="shared" si="0"/>
        <v>-5.73986480567612E-09</v>
      </c>
      <c r="F47">
        <f t="shared" si="7"/>
        <v>0.00018315773078760709</v>
      </c>
      <c r="G47">
        <f t="shared" si="1"/>
        <v>-0.00045035663483129025</v>
      </c>
      <c r="H47">
        <f t="shared" si="2"/>
        <v>-3.3312787696383452</v>
      </c>
    </row>
    <row r="48" spans="1:8" ht="12.75">
      <c r="A48" s="1">
        <f t="shared" si="3"/>
        <v>32.633333333333304</v>
      </c>
      <c r="B48">
        <f t="shared" si="4"/>
        <v>0.5695591125674824</v>
      </c>
      <c r="C48">
        <f t="shared" si="5"/>
        <v>-4.444497331370057E-05</v>
      </c>
      <c r="D48">
        <f t="shared" si="6"/>
        <v>0.00015351689652796864</v>
      </c>
      <c r="E48">
        <f t="shared" si="0"/>
        <v>-5.745958819858288E-09</v>
      </c>
      <c r="F48">
        <f t="shared" si="7"/>
        <v>0.00018229405033342452</v>
      </c>
      <c r="G48">
        <f t="shared" si="1"/>
        <v>-0.0004516136154858422</v>
      </c>
      <c r="H48">
        <f t="shared" si="2"/>
        <v>-3.5094256511797184</v>
      </c>
    </row>
    <row r="49" spans="1:8" ht="12.75">
      <c r="A49" s="1">
        <f t="shared" si="3"/>
        <v>33.62222222222219</v>
      </c>
      <c r="B49">
        <f t="shared" si="4"/>
        <v>0.5868184796149818</v>
      </c>
      <c r="C49">
        <f t="shared" si="5"/>
        <v>-4.563622670887358E-05</v>
      </c>
      <c r="D49">
        <f t="shared" si="6"/>
        <v>0.00015113438969242745</v>
      </c>
      <c r="E49">
        <f t="shared" si="0"/>
        <v>-5.743346354059042E-09</v>
      </c>
      <c r="F49">
        <f t="shared" si="7"/>
        <v>0.0001814977783586136</v>
      </c>
      <c r="G49">
        <f t="shared" si="1"/>
        <v>-0.00045107475573393364</v>
      </c>
      <c r="H49">
        <f t="shared" si="2"/>
        <v>-3.6736685357840884</v>
      </c>
    </row>
    <row r="50" spans="1:8" ht="12.75">
      <c r="A50" s="1">
        <f t="shared" si="3"/>
        <v>34.61111111111108</v>
      </c>
      <c r="B50">
        <f t="shared" si="4"/>
        <v>0.6040778466624813</v>
      </c>
      <c r="C50">
        <f t="shared" si="5"/>
        <v>-4.681388605990169E-05</v>
      </c>
      <c r="D50">
        <f t="shared" si="6"/>
        <v>0.00014877907094630445</v>
      </c>
      <c r="E50">
        <f t="shared" si="0"/>
        <v>-5.732317176487811E-09</v>
      </c>
      <c r="F50">
        <f t="shared" si="7"/>
        <v>0.00018077074954889235</v>
      </c>
      <c r="G50">
        <f t="shared" si="1"/>
        <v>-0.0004487998245591388</v>
      </c>
      <c r="H50">
        <f t="shared" si="2"/>
        <v>-3.8236289923572997</v>
      </c>
    </row>
    <row r="51" spans="1:8" ht="12.75">
      <c r="A51" s="1">
        <f t="shared" si="3"/>
        <v>35.599999999999966</v>
      </c>
      <c r="B51">
        <f t="shared" si="4"/>
        <v>0.6213372137099807</v>
      </c>
      <c r="C51">
        <f t="shared" si="5"/>
        <v>-4.7977600567552535E-05</v>
      </c>
      <c r="D51">
        <f t="shared" si="6"/>
        <v>0.00014645164188805448</v>
      </c>
      <c r="E51">
        <f t="shared" si="0"/>
        <v>-5.713169826115916E-09</v>
      </c>
      <c r="F51">
        <f t="shared" si="7"/>
        <v>0.00018011499576905428</v>
      </c>
      <c r="G51">
        <f t="shared" si="1"/>
        <v>-0.0004448504000445345</v>
      </c>
      <c r="H51">
        <f t="shared" si="2"/>
        <v>-3.9588879187014</v>
      </c>
    </row>
    <row r="52" spans="1:8" ht="12.75">
      <c r="A52" s="1">
        <f t="shared" si="3"/>
        <v>36.58888888888885</v>
      </c>
      <c r="B52">
        <f t="shared" si="4"/>
        <v>0.6385965807574802</v>
      </c>
      <c r="C52">
        <f t="shared" si="5"/>
        <v>-4.91270235864606E-05</v>
      </c>
      <c r="D52">
        <f t="shared" si="6"/>
        <v>0.00014415279580839822</v>
      </c>
      <c r="E52">
        <f t="shared" si="0"/>
        <v>-5.686209725297431E-09</v>
      </c>
      <c r="F52">
        <f t="shared" si="7"/>
        <v>0.0001795327619281503</v>
      </c>
      <c r="G52">
        <f t="shared" si="1"/>
        <v>-0.0004392894800728077</v>
      </c>
      <c r="H52">
        <f t="shared" si="2"/>
        <v>-4.078982269085955</v>
      </c>
    </row>
    <row r="53" spans="1:8" ht="12.75">
      <c r="A53" s="1">
        <f t="shared" si="3"/>
        <v>37.57777777777774</v>
      </c>
      <c r="B53">
        <f t="shared" si="4"/>
        <v>0.6558559478049796</v>
      </c>
      <c r="C53">
        <f t="shared" si="5"/>
        <v>-5.026181272838542E-05</v>
      </c>
      <c r="D53">
        <f t="shared" si="6"/>
        <v>0.00014188321748380585</v>
      </c>
      <c r="E53">
        <f t="shared" si="0"/>
        <v>-5.6517482915907635E-09</v>
      </c>
      <c r="F53">
        <f t="shared" si="7"/>
        <v>0.0001790265237573609</v>
      </c>
      <c r="G53">
        <f t="shared" si="1"/>
        <v>-0.0004321812991263047</v>
      </c>
      <c r="H53">
        <f t="shared" si="2"/>
        <v>-4.183401387298716</v>
      </c>
    </row>
    <row r="54" spans="1:8" ht="12.75">
      <c r="A54" s="1">
        <f t="shared" si="3"/>
        <v>38.56666666666663</v>
      </c>
      <c r="B54">
        <f t="shared" si="4"/>
        <v>0.6731153148524791</v>
      </c>
      <c r="C54">
        <f t="shared" si="5"/>
        <v>-5.138162996420163E-05</v>
      </c>
      <c r="D54">
        <f t="shared" si="6"/>
        <v>0.0001396435829725168</v>
      </c>
      <c r="E54">
        <f t="shared" si="0"/>
        <v>-5.610102493669444E-09</v>
      </c>
      <c r="F54">
        <f t="shared" si="7"/>
        <v>0.0001785990077516731</v>
      </c>
      <c r="G54">
        <f t="shared" si="1"/>
        <v>-0.00042359123668705805</v>
      </c>
      <c r="H54">
        <f t="shared" si="2"/>
        <v>-4.2715828933794455</v>
      </c>
    </row>
    <row r="55" spans="1:8" ht="12.75">
      <c r="A55" s="1">
        <f t="shared" si="3"/>
        <v>39.555555555555515</v>
      </c>
      <c r="B55">
        <f t="shared" si="4"/>
        <v>0.6903746818999785</v>
      </c>
      <c r="C55">
        <f t="shared" si="5"/>
        <v>-5.24861417245905E-05</v>
      </c>
      <c r="D55">
        <f t="shared" si="6"/>
        <v>0.00013743455941315686</v>
      </c>
      <c r="E55">
        <f t="shared" si="0"/>
        <v>-5.56159274189838E-09</v>
      </c>
      <c r="F55">
        <f t="shared" si="7"/>
        <v>0.00017825321356625508</v>
      </c>
      <c r="G55">
        <f t="shared" si="1"/>
        <v>-0.00041358538213690475</v>
      </c>
      <c r="H55">
        <f t="shared" si="2"/>
        <v>-4.342908064036067</v>
      </c>
    </row>
    <row r="56" spans="1:8" ht="12.75">
      <c r="A56" s="1">
        <f t="shared" si="3"/>
        <v>40.5444444444444</v>
      </c>
      <c r="B56">
        <f t="shared" si="4"/>
        <v>0.707634048947478</v>
      </c>
      <c r="C56">
        <f t="shared" si="5"/>
        <v>-5.3575018999403E-05</v>
      </c>
      <c r="D56">
        <f t="shared" si="6"/>
        <v>0.0001352568048260121</v>
      </c>
      <c r="E56">
        <f t="shared" si="0"/>
        <v>-5.506542777311552E-09</v>
      </c>
      <c r="F56">
        <f t="shared" si="7"/>
        <v>0.00017799243920532939</v>
      </c>
      <c r="G56">
        <f t="shared" si="1"/>
        <v>-0.00040223051185749297</v>
      </c>
      <c r="H56">
        <f t="shared" si="2"/>
        <v>-4.396696637066611</v>
      </c>
    </row>
    <row r="57" spans="1:8" ht="12.75">
      <c r="A57" s="1">
        <f t="shared" si="3"/>
        <v>41.53333333333329</v>
      </c>
      <c r="B57">
        <f t="shared" si="4"/>
        <v>0.7248934159949775</v>
      </c>
      <c r="C57">
        <f t="shared" si="5"/>
        <v>-5.464793743566489E-05</v>
      </c>
      <c r="D57">
        <f t="shared" si="6"/>
        <v>0.00013311096791701857</v>
      </c>
      <c r="E57">
        <f t="shared" si="0"/>
        <v>-5.445278450366686E-09</v>
      </c>
      <c r="F57">
        <f t="shared" si="7"/>
        <v>0.0001778203093968446</v>
      </c>
      <c r="G57">
        <f t="shared" si="1"/>
        <v>-0.0003895938373303517</v>
      </c>
      <c r="H57">
        <f t="shared" si="2"/>
        <v>-4.432200958663074</v>
      </c>
    </row>
    <row r="58" spans="1:8" ht="12.75">
      <c r="A58" s="1">
        <f t="shared" si="3"/>
        <v>42.522222222222176</v>
      </c>
      <c r="B58">
        <f t="shared" si="4"/>
        <v>0.7421527830424769</v>
      </c>
      <c r="C58">
        <f t="shared" si="5"/>
        <v>-5.570457743419435E-05</v>
      </c>
      <c r="D58">
        <f t="shared" si="6"/>
        <v>0.0001309976878845272</v>
      </c>
      <c r="E58">
        <f t="shared" si="0"/>
        <v>-5.378126166633024E-09</v>
      </c>
      <c r="F58">
        <f t="shared" si="7"/>
        <v>0.00017774080761212238</v>
      </c>
      <c r="G58">
        <f t="shared" si="1"/>
        <v>-0.00037574268453697776</v>
      </c>
      <c r="H58">
        <f t="shared" si="2"/>
        <v>-4.448599378885106</v>
      </c>
    </row>
    <row r="59" spans="1:8" ht="12.75">
      <c r="A59" s="1">
        <f t="shared" si="3"/>
        <v>43.51111111111106</v>
      </c>
      <c r="B59">
        <f t="shared" si="4"/>
        <v>0.7594121500899763</v>
      </c>
      <c r="C59">
        <f t="shared" si="5"/>
        <v>-5.674462424480372E-05</v>
      </c>
      <c r="D59">
        <f t="shared" si="6"/>
        <v>0.0001289175942289003</v>
      </c>
      <c r="E59">
        <f t="shared" si="0"/>
        <v>-5.305412775769014E-09</v>
      </c>
      <c r="F59">
        <f t="shared" si="7"/>
        <v>0.00017775831226812174</v>
      </c>
      <c r="G59">
        <f t="shared" si="1"/>
        <v>-0.00036074447105884327</v>
      </c>
      <c r="H59">
        <f t="shared" si="2"/>
        <v>-4.4449887844069735</v>
      </c>
    </row>
    <row r="60" spans="1:8" ht="12.75">
      <c r="A60" s="1">
        <f t="shared" si="3"/>
        <v>44.49999999999995</v>
      </c>
      <c r="B60">
        <f t="shared" si="4"/>
        <v>0.7766715171374757</v>
      </c>
      <c r="C60">
        <f t="shared" si="5"/>
        <v>-5.7767768060056796E-05</v>
      </c>
      <c r="D60">
        <f t="shared" si="6"/>
        <v>0.00012687130656499705</v>
      </c>
      <c r="E60">
        <f t="shared" si="0"/>
        <v>-5.227464017210082E-09</v>
      </c>
      <c r="F60">
        <f t="shared" si="7"/>
        <v>0.0001778776377437525</v>
      </c>
      <c r="G60">
        <f t="shared" si="1"/>
        <v>-0.00034466638547748347</v>
      </c>
      <c r="H60">
        <f t="shared" si="2"/>
        <v>-4.4203761382956515</v>
      </c>
    </row>
    <row r="61" spans="1:8" ht="12.75">
      <c r="A61" s="1">
        <f t="shared" si="3"/>
        <v>45.48888888888884</v>
      </c>
      <c r="B61">
        <f t="shared" si="4"/>
        <v>0.7939308841849753</v>
      </c>
      <c r="C61">
        <f t="shared" si="5"/>
        <v>-5.8773704107553696E-05</v>
      </c>
      <c r="D61">
        <f t="shared" si="6"/>
        <v>0.00012485943443760365</v>
      </c>
      <c r="E61">
        <f t="shared" si="0"/>
        <v>-5.144603409945603E-09</v>
      </c>
      <c r="F61">
        <f t="shared" si="7"/>
        <v>0.00017810408095419848</v>
      </c>
      <c r="G61">
        <f t="shared" si="1"/>
        <v>-0.000327575158374559</v>
      </c>
      <c r="H61">
        <f t="shared" si="2"/>
        <v>-4.373668873367045</v>
      </c>
    </row>
    <row r="62" spans="1:8" ht="12.75">
      <c r="A62" s="1">
        <f t="shared" si="3"/>
        <v>46.477777777777725</v>
      </c>
      <c r="B62">
        <f t="shared" si="4"/>
        <v>0.8111902512324747</v>
      </c>
      <c r="C62">
        <f t="shared" si="5"/>
        <v>-5.9762132740716024E-05</v>
      </c>
      <c r="D62">
        <f t="shared" si="6"/>
        <v>0.00012288257713986318</v>
      </c>
      <c r="E62">
        <f t="shared" si="0"/>
        <v>-5.057152252518904E-09</v>
      </c>
      <c r="F62">
        <f t="shared" si="7"/>
        <v>0.0001784434743627207</v>
      </c>
      <c r="G62">
        <f t="shared" si="1"/>
        <v>-0.0003095370623318564</v>
      </c>
      <c r="H62">
        <f t="shared" si="2"/>
        <v>-4.303663957716665</v>
      </c>
    </row>
    <row r="63" spans="1:8" ht="12.75">
      <c r="A63" s="1">
        <f t="shared" si="3"/>
        <v>47.46666666666661</v>
      </c>
      <c r="B63">
        <f t="shared" si="4"/>
        <v>0.8284496182799741</v>
      </c>
      <c r="C63">
        <f t="shared" si="5"/>
        <v>-6.073275952804508E-05</v>
      </c>
      <c r="D63">
        <f t="shared" si="6"/>
        <v>0.00012094132353475924</v>
      </c>
      <c r="E63">
        <f t="shared" si="0"/>
        <v>-4.965427402581213E-09</v>
      </c>
      <c r="F63">
        <f t="shared" si="7"/>
        <v>0.00017890224647326938</v>
      </c>
      <c r="G63">
        <f t="shared" si="1"/>
        <v>-0.00029061745393141477</v>
      </c>
      <c r="H63">
        <f t="shared" si="2"/>
        <v>-4.209035417222772</v>
      </c>
    </row>
    <row r="64" spans="1:8" ht="12.75">
      <c r="A64" s="1">
        <f t="shared" si="3"/>
        <v>48.4555555555555</v>
      </c>
      <c r="B64">
        <f t="shared" si="4"/>
        <v>0.8457089853274736</v>
      </c>
      <c r="C64">
        <f t="shared" si="5"/>
        <v>-6.168529534082665E-05</v>
      </c>
      <c r="D64">
        <f t="shared" si="6"/>
        <v>0.00011903625187970613</v>
      </c>
      <c r="E64">
        <f t="shared" si="0"/>
        <v>-4.8697418320031716E-09</v>
      </c>
      <c r="F64">
        <f t="shared" si="7"/>
        <v>0.00017948749104616715</v>
      </c>
      <c r="G64">
        <f t="shared" si="1"/>
        <v>-0.0002708808882554922</v>
      </c>
      <c r="H64">
        <f t="shared" si="2"/>
        <v>-4.088320058786849</v>
      </c>
    </row>
    <row r="65" spans="1:8" ht="12.75">
      <c r="A65" s="1">
        <f t="shared" si="3"/>
        <v>49.444444444444386</v>
      </c>
      <c r="B65">
        <f t="shared" si="4"/>
        <v>0.862968352374973</v>
      </c>
      <c r="C65">
        <f t="shared" si="5"/>
        <v>-6.261945643925623E-05</v>
      </c>
      <c r="D65">
        <f t="shared" si="6"/>
        <v>0.00011716792965429879</v>
      </c>
      <c r="E65">
        <f t="shared" si="0"/>
        <v>-4.770402517451089E-09</v>
      </c>
      <c r="F65">
        <f t="shared" si="7"/>
        <v>0.00018020704652170477</v>
      </c>
      <c r="G65">
        <f t="shared" si="1"/>
        <v>-0.0002503906837866875</v>
      </c>
      <c r="H65">
        <f t="shared" si="2"/>
        <v>-3.93990108804104</v>
      </c>
    </row>
    <row r="66" spans="1:8" ht="12.75">
      <c r="A66" s="1">
        <f t="shared" si="3"/>
        <v>50.43333333333327</v>
      </c>
      <c r="B66">
        <f t="shared" si="4"/>
        <v>0.8802277194224725</v>
      </c>
      <c r="C66">
        <f t="shared" si="5"/>
        <v>-6.353496455695882E-05</v>
      </c>
      <c r="D66">
        <f t="shared" si="6"/>
        <v>0.00011533691339127293</v>
      </c>
      <c r="E66">
        <f t="shared" si="0"/>
        <v>-4.667710662431546E-09</v>
      </c>
      <c r="F66">
        <f t="shared" si="7"/>
        <v>0.00018106958743361836</v>
      </c>
      <c r="G66">
        <f t="shared" si="1"/>
        <v>-0.00022920896820792644</v>
      </c>
      <c r="H66">
        <f t="shared" si="2"/>
        <v>-3.761989253964991</v>
      </c>
    </row>
    <row r="67" spans="1:8" ht="12.75">
      <c r="A67" s="1">
        <f t="shared" si="3"/>
        <v>51.42222222222216</v>
      </c>
      <c r="B67">
        <f t="shared" si="4"/>
        <v>0.8974870864699719</v>
      </c>
      <c r="C67">
        <f t="shared" si="5"/>
        <v>-6.443154698387868E-05</v>
      </c>
      <c r="D67">
        <f t="shared" si="6"/>
        <v>0.00011354374851072575</v>
      </c>
      <c r="E67">
        <f t="shared" si="0"/>
        <v>-4.561960031956858E-09</v>
      </c>
      <c r="F67">
        <f t="shared" si="7"/>
        <v>0.0001820847299600718</v>
      </c>
      <c r="G67">
        <f t="shared" si="1"/>
        <v>-0.00020739633490255674</v>
      </c>
      <c r="H67">
        <f t="shared" si="2"/>
        <v>-3.5526010774328896</v>
      </c>
    </row>
    <row r="68" spans="1:8" ht="12.75">
      <c r="A68" s="1">
        <f t="shared" si="3"/>
        <v>52.41111111111105</v>
      </c>
      <c r="B68">
        <f t="shared" si="4"/>
        <v>0.9147464535174714</v>
      </c>
      <c r="C68">
        <f t="shared" si="5"/>
        <v>-6.530893664751369E-05</v>
      </c>
      <c r="D68">
        <f t="shared" si="6"/>
        <v>0.00011178896915764714</v>
      </c>
      <c r="E68">
        <f t="shared" si="0"/>
        <v>-4.4534373966342855E-09</v>
      </c>
      <c r="F68">
        <f t="shared" si="7"/>
        <v>0.00018326315421199582</v>
      </c>
      <c r="G68">
        <f t="shared" si="1"/>
        <v>-0.00018501193455432207</v>
      </c>
      <c r="H68">
        <f t="shared" si="2"/>
        <v>-3.3095336274328986</v>
      </c>
    </row>
    <row r="69" spans="1:8" ht="12.75">
      <c r="A69" s="1">
        <f t="shared" si="3"/>
        <v>53.399999999999935</v>
      </c>
      <c r="B69">
        <f t="shared" si="4"/>
        <v>0.9320058205649708</v>
      </c>
      <c r="C69">
        <f t="shared" si="5"/>
        <v>-6.616687219247032E-05</v>
      </c>
      <c r="D69">
        <f t="shared" si="6"/>
        <v>0.00011007309804280978</v>
      </c>
      <c r="E69">
        <f t="shared" si="0"/>
        <v>-4.3424205342645905E-09</v>
      </c>
      <c r="F69">
        <f t="shared" si="7"/>
        <v>0.00018461674642080545</v>
      </c>
      <c r="G69">
        <f t="shared" si="1"/>
        <v>-0.0001621130629474764</v>
      </c>
      <c r="H69">
        <f t="shared" si="2"/>
        <v>-3.0303351927452056</v>
      </c>
    </row>
    <row r="70" spans="1:8" ht="12.75">
      <c r="A70" s="1">
        <f t="shared" si="3"/>
        <v>54.38888888888882</v>
      </c>
      <c r="B70">
        <f t="shared" si="4"/>
        <v>0.9492651876124703</v>
      </c>
      <c r="C70">
        <f t="shared" si="5"/>
        <v>-6.700509805831602E-05</v>
      </c>
      <c r="D70">
        <f t="shared" si="6"/>
        <v>0.00010839664628706453</v>
      </c>
      <c r="E70">
        <f t="shared" si="0"/>
        <v>-4.229178673931244E-09</v>
      </c>
      <c r="F70">
        <f t="shared" si="7"/>
        <v>0.00018615876489017937</v>
      </c>
      <c r="G70">
        <f t="shared" si="1"/>
        <v>-0.00013875525256675783</v>
      </c>
      <c r="H70">
        <f t="shared" si="2"/>
        <v>-2.712271051930344</v>
      </c>
    </row>
    <row r="71" spans="1:8" ht="12.75">
      <c r="A71" s="1">
        <f t="shared" si="3"/>
        <v>55.37777777777771</v>
      </c>
      <c r="B71">
        <f t="shared" si="4"/>
        <v>0.9665245546599698</v>
      </c>
      <c r="C71">
        <f t="shared" si="5"/>
        <v>-6.78233645557049E-05</v>
      </c>
      <c r="D71">
        <f t="shared" si="6"/>
        <v>0.00010676011326908885</v>
      </c>
      <c r="E71">
        <f t="shared" si="0"/>
        <v>-4.113971385777404E-09</v>
      </c>
      <c r="F71">
        <f t="shared" si="7"/>
        <v>0.0001879040344598627</v>
      </c>
      <c r="G71">
        <f t="shared" si="1"/>
        <v>-0.00011499204359745265</v>
      </c>
      <c r="H71">
        <f t="shared" si="2"/>
        <v>-2.352283362290663</v>
      </c>
    </row>
    <row r="72" spans="1:8" ht="12.75">
      <c r="A72" s="1">
        <f t="shared" si="3"/>
        <v>56.366666666666596</v>
      </c>
      <c r="B72">
        <f t="shared" si="4"/>
        <v>0.9837839217074692</v>
      </c>
      <c r="C72">
        <f t="shared" si="5"/>
        <v>-6.862142794075494E-05</v>
      </c>
      <c r="D72">
        <f t="shared" si="6"/>
        <v>0.00010516398647663251</v>
      </c>
      <c r="E72">
        <f t="shared" si="0"/>
        <v>-3.997048025894401E-09</v>
      </c>
      <c r="F72">
        <f t="shared" si="7"/>
        <v>0.00018986917534644207</v>
      </c>
      <c r="G72">
        <f t="shared" si="1"/>
        <v>-9.087486942542555E-05</v>
      </c>
      <c r="H72">
        <f t="shared" si="2"/>
        <v>-1.9469439580721186</v>
      </c>
    </row>
    <row r="73" spans="1:8" ht="12.75">
      <c r="A73" s="1">
        <f t="shared" si="3"/>
        <v>57.35555555555548</v>
      </c>
      <c r="B73">
        <f t="shared" si="4"/>
        <v>1.0010432887549687</v>
      </c>
      <c r="C73">
        <f t="shared" si="5"/>
        <v>-6.939905048765395E-05</v>
      </c>
      <c r="D73">
        <f t="shared" si="6"/>
        <v>0.00010360874136130587</v>
      </c>
      <c r="E73">
        <f t="shared" si="0"/>
        <v>-3.878647181210226E-09</v>
      </c>
      <c r="F73">
        <f t="shared" si="7"/>
        <v>0.0001920728736475623</v>
      </c>
      <c r="G73">
        <f t="shared" si="1"/>
        <v>-6.645294213715176E-05</v>
      </c>
      <c r="H73">
        <f t="shared" si="2"/>
        <v>-1.4923985549644954</v>
      </c>
    </row>
    <row r="74" spans="1:8" ht="12.75">
      <c r="A74" s="1">
        <f t="shared" si="3"/>
        <v>58.34444444444437</v>
      </c>
      <c r="B74">
        <f t="shared" si="4"/>
        <v>1.0183026558024681</v>
      </c>
      <c r="C74">
        <f t="shared" si="5"/>
        <v>-7.015600055947305E-05</v>
      </c>
      <c r="D74">
        <f t="shared" si="6"/>
        <v>0.00010209484119695265</v>
      </c>
      <c r="E74">
        <f t="shared" si="0"/>
        <v>-3.758996891534139E-09</v>
      </c>
      <c r="F74">
        <f t="shared" si="7"/>
        <v>0.00019453620261720517</v>
      </c>
      <c r="G74">
        <f t="shared" si="1"/>
        <v>-4.17732983197046E-05</v>
      </c>
      <c r="H74">
        <f t="shared" si="2"/>
        <v>-0.984300482318254</v>
      </c>
    </row>
    <row r="75" spans="1:8" ht="12.75">
      <c r="A75" s="1">
        <f t="shared" si="3"/>
        <v>59.33333333333326</v>
      </c>
      <c r="B75">
        <f t="shared" si="4"/>
        <v>1.0355620228499676</v>
      </c>
      <c r="C75">
        <f t="shared" si="5"/>
        <v>-7.089205267716616E-05</v>
      </c>
      <c r="D75">
        <f t="shared" si="6"/>
        <v>0.0001006227369416511</v>
      </c>
      <c r="E75">
        <f t="shared" si="0"/>
        <v>-3.638313428311335E-09</v>
      </c>
      <c r="F75">
        <f t="shared" si="7"/>
        <v>0.0001972830061693441</v>
      </c>
      <c r="G75">
        <f t="shared" si="1"/>
        <v>-1.6880547160824286E-05</v>
      </c>
      <c r="H75">
        <f t="shared" si="2"/>
        <v>-0.4177315798374863</v>
      </c>
    </row>
    <row r="76" spans="1:8" ht="12.75">
      <c r="A76" s="1">
        <f t="shared" si="3"/>
        <v>60.322222222222145</v>
      </c>
      <c r="B76">
        <f t="shared" si="4"/>
        <v>1.052821389897467</v>
      </c>
      <c r="C76">
        <f t="shared" si="5"/>
        <v>-7.160698758673545E-05</v>
      </c>
      <c r="D76">
        <f t="shared" si="6"/>
        <v>9.919286710338333E-05</v>
      </c>
      <c r="E76">
        <f t="shared" si="0"/>
        <v>-3.516801294622951E-09</v>
      </c>
      <c r="F76">
        <f t="shared" si="7"/>
        <v>0.0002003403591215936</v>
      </c>
      <c r="G76">
        <f t="shared" si="1"/>
        <v>8.183129551081491E-06</v>
      </c>
      <c r="H76">
        <f t="shared" si="2"/>
        <v>0.2128927344872551</v>
      </c>
    </row>
    <row r="77" spans="1:8" ht="12.75">
      <c r="A77" s="1">
        <f t="shared" si="3"/>
        <v>61.31111111111103</v>
      </c>
      <c r="B77">
        <f t="shared" si="4"/>
        <v>1.0700807569449664</v>
      </c>
      <c r="C77">
        <f t="shared" si="5"/>
        <v>-7.230059232454232E-05</v>
      </c>
      <c r="D77">
        <f t="shared" si="6"/>
        <v>9.78056576094129E-05</v>
      </c>
      <c r="E77">
        <f t="shared" si="0"/>
        <v>-3.394652781096852E-09</v>
      </c>
      <c r="F77">
        <f t="shared" si="7"/>
        <v>0.0002037391226923019</v>
      </c>
      <c r="G77">
        <f t="shared" si="1"/>
        <v>3.3378069026913123E-05</v>
      </c>
      <c r="H77">
        <f t="shared" si="2"/>
        <v>0.9139380438790852</v>
      </c>
    </row>
    <row r="78" spans="1:8" ht="12.75">
      <c r="A78" s="1">
        <f t="shared" si="3"/>
        <v>62.29999999999992</v>
      </c>
      <c r="B78">
        <f t="shared" si="4"/>
        <v>1.0873401239924658</v>
      </c>
      <c r="C78">
        <f t="shared" si="5"/>
        <v>-7.297266028074468E-05</v>
      </c>
      <c r="D78">
        <f t="shared" si="6"/>
        <v>9.646152167941083E-05</v>
      </c>
      <c r="E78">
        <f t="shared" si="0"/>
        <v>-3.2720481879522367E-09</v>
      </c>
      <c r="F78">
        <f t="shared" si="7"/>
        <v>0.0002075146190521412</v>
      </c>
      <c r="G78">
        <f t="shared" si="1"/>
        <v>5.8667081676891256E-05</v>
      </c>
      <c r="H78">
        <f t="shared" si="2"/>
        <v>1.692690069027961</v>
      </c>
    </row>
    <row r="79" spans="1:8" ht="12.75">
      <c r="A79" s="1">
        <f t="shared" si="3"/>
        <v>63.288888888888806</v>
      </c>
      <c r="B79">
        <f t="shared" si="4"/>
        <v>1.1045994910399652</v>
      </c>
      <c r="C79">
        <f t="shared" si="5"/>
        <v>-7.362299126084155E-05</v>
      </c>
      <c r="D79">
        <f t="shared" si="6"/>
        <v>9.516085970236597E-05</v>
      </c>
      <c r="E79">
        <f aca="true" t="shared" si="8" ref="E79:E105">B79-ATAN((SIN(B79)-D79*SIN(C79))/COS(B79))</f>
        <v>-3.149154714776614E-09</v>
      </c>
      <c r="F79">
        <f t="shared" si="7"/>
        <v>0.0002117074557806331</v>
      </c>
      <c r="G79">
        <f t="shared" si="1"/>
        <v>8.401568011049386E-05</v>
      </c>
      <c r="H79">
        <f t="shared" si="2"/>
        <v>2.5575247244560515</v>
      </c>
    </row>
    <row r="80" spans="1:8" ht="12.75">
      <c r="A80" s="1">
        <f t="shared" si="3"/>
        <v>64.2777777777777</v>
      </c>
      <c r="B80">
        <f t="shared" si="4"/>
        <v>1.1218588580874649</v>
      </c>
      <c r="C80">
        <f t="shared" si="5"/>
        <v>-7.425139154530672E-05</v>
      </c>
      <c r="D80">
        <f t="shared" si="6"/>
        <v>9.390405911731799E-05</v>
      </c>
      <c r="E80">
        <f t="shared" si="8"/>
        <v>-3.0261275707488267E-09</v>
      </c>
      <c r="F80">
        <f t="shared" si="7"/>
        <v>0.00021636454056656414</v>
      </c>
      <c r="G80">
        <f aca="true" t="shared" si="9" ref="G80:G105">3600*DEGREES(E80)-$G$13</f>
        <v>0.00010939185013651904</v>
      </c>
      <c r="H80">
        <f aca="true" t="shared" si="10" ref="H80:H105">3600*DEGREES(F80)-$H$13</f>
        <v>3.5181174155024166</v>
      </c>
    </row>
    <row r="81" spans="1:8" ht="12.75">
      <c r="A81" s="1">
        <f aca="true" t="shared" si="11" ref="A81:A95">A80+$B$6</f>
        <v>65.2666666666666</v>
      </c>
      <c r="B81">
        <f aca="true" t="shared" si="12" ref="B81:B105">RADIANS(A81)</f>
        <v>1.1391182251349645</v>
      </c>
      <c r="C81">
        <f aca="true" t="shared" si="13" ref="C81:C105">ASIN(SIN(B81)*SIN($D$9/2))</f>
        <v>-7.485767394729349E-05</v>
      </c>
      <c r="D81">
        <f aca="true" t="shared" si="14" ref="D81:D105">TAN(C81+$D$8)+SIN(C81)</f>
        <v>9.269149429794779E-05</v>
      </c>
      <c r="E81">
        <f t="shared" si="8"/>
        <v>-2.9031084203268165E-09</v>
      </c>
      <c r="F81">
        <f aca="true" t="shared" si="15" ref="F81:F95">ATAN(COS(C81)*D81/COS(B81))</f>
        <v>0.0002215403393940583</v>
      </c>
      <c r="G81">
        <f t="shared" si="9"/>
        <v>0.00013476637136299735</v>
      </c>
      <c r="H81">
        <f t="shared" si="10"/>
        <v>4.58570255782945</v>
      </c>
    </row>
    <row r="82" spans="1:8" ht="12.75">
      <c r="A82" s="1">
        <f t="shared" si="11"/>
        <v>66.25555555555549</v>
      </c>
      <c r="B82">
        <f t="shared" si="12"/>
        <v>1.1563775921824642</v>
      </c>
      <c r="C82">
        <f t="shared" si="13"/>
        <v>-7.544165786839375E-05</v>
      </c>
      <c r="D82">
        <f t="shared" si="14"/>
        <v>9.152352644105934E-05</v>
      </c>
      <c r="E82">
        <f t="shared" si="8"/>
        <v>-2.78022693755986E-09</v>
      </c>
      <c r="F82">
        <f t="shared" si="15"/>
        <v>0.0002272984491951858</v>
      </c>
      <c r="G82">
        <f t="shared" si="9"/>
        <v>0.00016011249659727948</v>
      </c>
      <c r="H82">
        <f t="shared" si="10"/>
        <v>5.773397960308515</v>
      </c>
    </row>
    <row r="83" spans="1:8" ht="12.75">
      <c r="A83" s="1">
        <f t="shared" si="11"/>
        <v>67.24444444444438</v>
      </c>
      <c r="B83">
        <f t="shared" si="12"/>
        <v>1.1736369592299636</v>
      </c>
      <c r="C83">
        <f t="shared" si="13"/>
        <v>-7.600316935243421E-05</v>
      </c>
      <c r="D83">
        <f t="shared" si="14"/>
        <v>9.040050345898734E-05</v>
      </c>
      <c r="E83">
        <f t="shared" si="8"/>
        <v>-2.6575990297317276E-09</v>
      </c>
      <c r="F83">
        <f t="shared" si="15"/>
        <v>0.00023371358062708962</v>
      </c>
      <c r="G83">
        <f t="shared" si="9"/>
        <v>0.00018540631824593605</v>
      </c>
      <c r="H83">
        <f t="shared" si="10"/>
        <v>7.0966138021598155</v>
      </c>
    </row>
    <row r="84" spans="1:8" ht="12.75">
      <c r="A84" s="1">
        <f t="shared" si="11"/>
        <v>68.23333333333328</v>
      </c>
      <c r="B84">
        <f t="shared" si="12"/>
        <v>1.1908963262774632</v>
      </c>
      <c r="C84">
        <f t="shared" si="13"/>
        <v>-7.65420411372943E-05</v>
      </c>
      <c r="D84">
        <f t="shared" si="14"/>
        <v>8.932275987596144E-05</v>
      </c>
      <c r="E84">
        <f t="shared" si="8"/>
        <v>-2.5353283916729197E-09</v>
      </c>
      <c r="F84">
        <f t="shared" si="15"/>
        <v>0.00024087408139871765</v>
      </c>
      <c r="G84">
        <f t="shared" si="9"/>
        <v>0.0002106264477148449</v>
      </c>
      <c r="H84">
        <f t="shared" si="10"/>
        <v>8.57357310645186</v>
      </c>
    </row>
    <row r="85" spans="1:8" ht="12.75">
      <c r="A85" s="1">
        <f t="shared" si="11"/>
        <v>69.22222222222217</v>
      </c>
      <c r="B85">
        <f t="shared" si="12"/>
        <v>1.2081556933249629</v>
      </c>
      <c r="C85">
        <f t="shared" si="13"/>
        <v>-7.705811270472982E-05</v>
      </c>
      <c r="D85">
        <f t="shared" si="14"/>
        <v>8.829061672845879E-05</v>
      </c>
      <c r="E85">
        <f t="shared" si="8"/>
        <v>-2.4135062837160604E-09</v>
      </c>
      <c r="F85">
        <f t="shared" si="15"/>
        <v>0.0002488851802315822</v>
      </c>
      <c r="G85">
        <f t="shared" si="9"/>
        <v>0.00023575406120917935</v>
      </c>
      <c r="H85">
        <f t="shared" si="10"/>
        <v>10.225980855039005</v>
      </c>
    </row>
    <row r="86" spans="1:8" ht="12.75">
      <c r="A86" s="1">
        <f t="shared" si="11"/>
        <v>70.21111111111107</v>
      </c>
      <c r="B86">
        <f t="shared" si="12"/>
        <v>1.2254150603724623</v>
      </c>
      <c r="C86">
        <f t="shared" si="13"/>
        <v>-7.755123032818794E-05</v>
      </c>
      <c r="D86">
        <f t="shared" si="14"/>
        <v>8.730438146957423E-05</v>
      </c>
      <c r="E86">
        <f t="shared" si="8"/>
        <v>-2.2922106435174783E-09</v>
      </c>
      <c r="F86">
        <f t="shared" si="15"/>
        <v>0.0002578732035324352</v>
      </c>
      <c r="G86">
        <f t="shared" si="9"/>
        <v>0.0002607730829333574</v>
      </c>
      <c r="H86">
        <f t="shared" si="10"/>
        <v>12.079893739733834</v>
      </c>
    </row>
    <row r="87" spans="1:8" ht="12.75">
      <c r="A87" s="1">
        <f t="shared" si="11"/>
        <v>71.19999999999996</v>
      </c>
      <c r="B87">
        <f t="shared" si="12"/>
        <v>1.242674427419962</v>
      </c>
      <c r="C87">
        <f t="shared" si="13"/>
        <v>-7.802124711859904E-05</v>
      </c>
      <c r="D87">
        <f t="shared" si="14"/>
        <v>8.636434787743655E-05</v>
      </c>
      <c r="E87">
        <f t="shared" si="8"/>
        <v>-2.171508084458651E-09</v>
      </c>
      <c r="F87">
        <f t="shared" si="15"/>
        <v>0.00026799112293121136</v>
      </c>
      <c r="G87">
        <f t="shared" si="9"/>
        <v>0.00028566977289115505</v>
      </c>
      <c r="H87">
        <f t="shared" si="10"/>
        <v>14.166864424146134</v>
      </c>
    </row>
    <row r="88" spans="1:8" ht="12.75">
      <c r="A88" s="1">
        <f t="shared" si="11"/>
        <v>72.18888888888885</v>
      </c>
      <c r="B88">
        <f t="shared" si="12"/>
        <v>1.2599337944674616</v>
      </c>
      <c r="C88">
        <f t="shared" si="13"/>
        <v>-7.84680230681317E-05</v>
      </c>
      <c r="D88">
        <f t="shared" si="14"/>
        <v>8.547079596769862E-05</v>
      </c>
      <c r="E88">
        <f t="shared" si="8"/>
        <v>-2.0514523413339703E-09</v>
      </c>
      <c r="F88">
        <f t="shared" si="15"/>
        <v>0.00027942595091769477</v>
      </c>
      <c r="G88">
        <f t="shared" si="9"/>
        <v>0.0003104330474856185</v>
      </c>
      <c r="H88">
        <f t="shared" si="10"/>
        <v>16.52546700324701</v>
      </c>
    </row>
    <row r="89" spans="1:8" ht="12.75">
      <c r="A89" s="1">
        <f t="shared" si="11"/>
        <v>73.17777777777775</v>
      </c>
      <c r="B89">
        <f t="shared" si="12"/>
        <v>1.277193161514961</v>
      </c>
      <c r="C89">
        <f t="shared" si="13"/>
        <v>-7.889142509189811E-05</v>
      </c>
      <c r="D89">
        <f t="shared" si="14"/>
        <v>8.462399191012636E-05</v>
      </c>
      <c r="E89">
        <f t="shared" si="8"/>
        <v>-1.932085824662977E-09</v>
      </c>
      <c r="F89">
        <f t="shared" si="15"/>
        <v>0.00029240874505368576</v>
      </c>
      <c r="G89">
        <f t="shared" si="9"/>
        <v>0.00033505415891915176</v>
      </c>
      <c r="H89">
        <f t="shared" si="10"/>
        <v>19.203360520253135</v>
      </c>
    </row>
    <row r="90" spans="1:8" ht="12.75">
      <c r="A90" s="1">
        <f t="shared" si="11"/>
        <v>74.16666666666664</v>
      </c>
      <c r="B90">
        <f t="shared" si="12"/>
        <v>1.2944525285624606</v>
      </c>
      <c r="C90">
        <f t="shared" si="13"/>
        <v>-7.929132706759708E-05</v>
      </c>
      <c r="D90">
        <f t="shared" si="14"/>
        <v>8.382418794931303E-05</v>
      </c>
      <c r="E90">
        <f t="shared" si="8"/>
        <v>-1.8134396206903602E-09</v>
      </c>
      <c r="F90">
        <f t="shared" si="15"/>
        <v>0.00030722836120909464</v>
      </c>
      <c r="G90">
        <f t="shared" si="9"/>
        <v>0.000359526695193517</v>
      </c>
      <c r="H90">
        <f t="shared" si="10"/>
        <v>22.26012577520489</v>
      </c>
    </row>
    <row r="91" spans="1:8" ht="12.75">
      <c r="A91" s="1">
        <f t="shared" si="11"/>
        <v>75.15555555555554</v>
      </c>
      <c r="B91">
        <f t="shared" si="12"/>
        <v>1.3117118956099603</v>
      </c>
      <c r="C91">
        <f t="shared" si="13"/>
        <v>-7.966760987308329E-05</v>
      </c>
      <c r="D91">
        <f t="shared" si="14"/>
        <v>8.307162232954057E-05</v>
      </c>
      <c r="E91">
        <f t="shared" si="8"/>
        <v>-1.695533047296749E-09</v>
      </c>
      <c r="F91">
        <f t="shared" si="15"/>
        <v>0.000324250704054294</v>
      </c>
      <c r="G91">
        <f t="shared" si="9"/>
        <v>0.0003838466717098093</v>
      </c>
      <c r="H91">
        <f t="shared" si="10"/>
        <v>25.771236024041578</v>
      </c>
    </row>
    <row r="92" spans="1:8" ht="12.75">
      <c r="A92" s="1">
        <f t="shared" si="11"/>
        <v>76.14444444444443</v>
      </c>
      <c r="B92">
        <f t="shared" si="12"/>
        <v>1.32897126265746</v>
      </c>
      <c r="C92">
        <f t="shared" si="13"/>
        <v>-8.002016142185103E-05</v>
      </c>
      <c r="D92">
        <f t="shared" si="14"/>
        <v>8.236651922381202E-05</v>
      </c>
      <c r="E92">
        <f t="shared" si="8"/>
        <v>-1.5783754303555497E-09</v>
      </c>
      <c r="F92">
        <f t="shared" si="15"/>
        <v>0.00034394622122980274</v>
      </c>
      <c r="G92">
        <f t="shared" si="9"/>
        <v>0.0004080121648685573</v>
      </c>
      <c r="H92">
        <f t="shared" si="10"/>
        <v>29.833728058184242</v>
      </c>
    </row>
    <row r="93" spans="1:8" ht="12.75">
      <c r="A93" s="1">
        <f t="shared" si="11"/>
        <v>77.13333333333333</v>
      </c>
      <c r="B93">
        <f t="shared" si="12"/>
        <v>1.3462306297049593</v>
      </c>
      <c r="C93">
        <f t="shared" si="13"/>
        <v>-8.03488766964225E-05</v>
      </c>
      <c r="D93">
        <f t="shared" si="14"/>
        <v>8.170908866707535E-05</v>
      </c>
      <c r="E93">
        <f t="shared" si="8"/>
        <v>-1.461965659643738E-09</v>
      </c>
      <c r="F93">
        <f t="shared" si="15"/>
        <v>0.000366930076259819</v>
      </c>
      <c r="G93">
        <f t="shared" si="9"/>
        <v>0.00043202340366969806</v>
      </c>
      <c r="H93">
        <f t="shared" si="10"/>
        <v>34.5744884627619</v>
      </c>
    </row>
    <row r="94" spans="1:8" ht="12.75">
      <c r="A94" s="1">
        <f t="shared" si="11"/>
        <v>78.12222222222222</v>
      </c>
      <c r="B94">
        <f t="shared" si="12"/>
        <v>1.363489996752459</v>
      </c>
      <c r="C94">
        <f t="shared" si="13"/>
        <v>-8.065365777963015E-05</v>
      </c>
      <c r="D94">
        <f t="shared" si="14"/>
        <v>8.109952649365829E-05</v>
      </c>
      <c r="E94">
        <f t="shared" si="8"/>
        <v>-1.3462935211094873E-09</v>
      </c>
      <c r="F94">
        <f t="shared" si="15"/>
        <v>0.0003940223892205082</v>
      </c>
      <c r="G94">
        <f t="shared" si="9"/>
        <v>0.0004558824949126526</v>
      </c>
      <c r="H94">
        <f t="shared" si="10"/>
        <v>40.16267914638416</v>
      </c>
    </row>
    <row r="95" spans="1:8" ht="12.75">
      <c r="A95" s="1">
        <f t="shared" si="11"/>
        <v>79.11111111111111</v>
      </c>
      <c r="B95">
        <f t="shared" si="12"/>
        <v>1.3807493637999586</v>
      </c>
      <c r="C95">
        <f t="shared" si="13"/>
        <v>-8.093441388378416E-05</v>
      </c>
      <c r="D95">
        <f t="shared" si="14"/>
        <v>8.053801427893359E-05</v>
      </c>
      <c r="E95">
        <f t="shared" si="8"/>
        <v>-1.2313390307383543E-09</v>
      </c>
      <c r="F95">
        <f t="shared" si="15"/>
        <v>0.0004263413025147206</v>
      </c>
      <c r="G95">
        <f t="shared" si="9"/>
        <v>0.00047959356059628803</v>
      </c>
      <c r="H95">
        <f t="shared" si="10"/>
        <v>46.828933535131576</v>
      </c>
    </row>
    <row r="96" spans="1:8" ht="12.75">
      <c r="A96" s="1">
        <f aca="true" t="shared" si="16" ref="A96:A105">A95+$B$6</f>
        <v>80.10000000000001</v>
      </c>
      <c r="B96">
        <f t="shared" si="12"/>
        <v>1.398008730847458</v>
      </c>
      <c r="C96">
        <f t="shared" si="13"/>
        <v>-8.119106137771609E-05</v>
      </c>
      <c r="D96">
        <f t="shared" si="14"/>
        <v>8.002471928523197E-05</v>
      </c>
      <c r="E96">
        <f t="shared" si="8"/>
        <v>-1.1170735447763036E-09</v>
      </c>
      <c r="F96">
        <f aca="true" t="shared" si="17" ref="F96:F105">ATAN(COS(C96)*D96/COS(B96))</f>
        <v>0.00046545182352739263</v>
      </c>
      <c r="G96">
        <f t="shared" si="9"/>
        <v>0.0005031625089189807</v>
      </c>
      <c r="H96">
        <f t="shared" si="10"/>
        <v>54.89605757403337</v>
      </c>
    </row>
    <row r="97" spans="1:8" ht="12.75">
      <c r="A97" s="1">
        <f t="shared" si="16"/>
        <v>81.0888888888889</v>
      </c>
      <c r="B97">
        <f t="shared" si="12"/>
        <v>1.4152680978949577</v>
      </c>
      <c r="C97">
        <f t="shared" si="13"/>
        <v>-8.142352381169082E-05</v>
      </c>
      <c r="D97">
        <f t="shared" si="14"/>
        <v>7.955979441201774E-05</v>
      </c>
      <c r="E97">
        <f t="shared" si="8"/>
        <v>-1.0034608699527325E-09</v>
      </c>
      <c r="F97">
        <f t="shared" si="17"/>
        <v>0.0005136137720638471</v>
      </c>
      <c r="G97">
        <f t="shared" si="9"/>
        <v>0.000526596805278679</v>
      </c>
      <c r="H97">
        <f t="shared" si="10"/>
        <v>64.83017255738778</v>
      </c>
    </row>
    <row r="98" spans="1:8" ht="12.75">
      <c r="A98" s="1">
        <f t="shared" si="16"/>
        <v>82.0777777777778</v>
      </c>
      <c r="B98">
        <f t="shared" si="12"/>
        <v>1.4325274649424573</v>
      </c>
      <c r="C98">
        <f t="shared" si="13"/>
        <v>-8.163173194017922E-05</v>
      </c>
      <c r="D98">
        <f t="shared" si="14"/>
        <v>7.914337815034406E-05</v>
      </c>
      <c r="E98">
        <f t="shared" si="8"/>
        <v>-8.904577075696807E-10</v>
      </c>
      <c r="F98">
        <f t="shared" si="17"/>
        <v>0.0005742154275786092</v>
      </c>
      <c r="G98">
        <f t="shared" si="9"/>
        <v>0.0005499053806729283</v>
      </c>
      <c r="H98">
        <f t="shared" si="10"/>
        <v>77.33016129039348</v>
      </c>
    </row>
    <row r="99" spans="1:8" ht="12.75">
      <c r="A99" s="1">
        <f t="shared" si="16"/>
        <v>83.06666666666669</v>
      </c>
      <c r="B99">
        <f t="shared" si="12"/>
        <v>1.449786831989957</v>
      </c>
      <c r="C99">
        <f t="shared" si="13"/>
        <v>-8.181562374248505E-05</v>
      </c>
      <c r="D99">
        <f t="shared" si="14"/>
        <v>7.877559454159857E-05</v>
      </c>
      <c r="E99">
        <f t="shared" si="8"/>
        <v>-7.780132094126202E-10</v>
      </c>
      <c r="F99">
        <f t="shared" si="17"/>
        <v>0.0006525782782443939</v>
      </c>
      <c r="G99">
        <f t="shared" si="9"/>
        <v>0.0005730987232988463</v>
      </c>
      <c r="H99">
        <f t="shared" si="10"/>
        <v>93.49365949994169</v>
      </c>
    </row>
    <row r="100" spans="1:8" ht="12.75">
      <c r="A100" s="1">
        <f t="shared" si="16"/>
        <v>84.05555555555559</v>
      </c>
      <c r="B100">
        <f t="shared" si="12"/>
        <v>1.4670461990374564</v>
      </c>
      <c r="C100">
        <f t="shared" si="13"/>
        <v>-8.197514444121935E-05</v>
      </c>
      <c r="D100">
        <f t="shared" si="14"/>
        <v>7.845655314055502E-05</v>
      </c>
      <c r="E100">
        <f t="shared" si="8"/>
        <v>-6.660711981965051E-10</v>
      </c>
      <c r="F100">
        <f t="shared" si="17"/>
        <v>0.0007575650143156891</v>
      </c>
      <c r="G100">
        <f t="shared" si="9"/>
        <v>0.0005961884205532487</v>
      </c>
      <c r="H100">
        <f t="shared" si="10"/>
        <v>115.14872827420245</v>
      </c>
    </row>
    <row r="101" spans="1:8" ht="12.75">
      <c r="A101" s="1">
        <f t="shared" si="16"/>
        <v>85.04444444444448</v>
      </c>
      <c r="B101">
        <f t="shared" si="12"/>
        <v>1.484305566084956</v>
      </c>
      <c r="C101">
        <f t="shared" si="13"/>
        <v>-8.211024651861765E-05</v>
      </c>
      <c r="D101">
        <f t="shared" si="14"/>
        <v>7.818634898273872E-05</v>
      </c>
      <c r="E101">
        <f t="shared" si="8"/>
        <v>-5.545699455211661E-10</v>
      </c>
      <c r="F101">
        <f t="shared" si="17"/>
        <v>0.0009051127848667957</v>
      </c>
      <c r="G101">
        <f t="shared" si="9"/>
        <v>0.000619187204832636</v>
      </c>
      <c r="H101">
        <f t="shared" si="10"/>
        <v>145.58264057911748</v>
      </c>
    </row>
    <row r="102" spans="1:8" ht="12.75">
      <c r="A102" s="1">
        <f t="shared" si="16"/>
        <v>86.03333333333337</v>
      </c>
      <c r="B102">
        <f t="shared" si="12"/>
        <v>1.5015649331324556</v>
      </c>
      <c r="C102">
        <f t="shared" si="13"/>
        <v>-8.22208897306944E-05</v>
      </c>
      <c r="D102">
        <f t="shared" si="14"/>
        <v>7.796506255611769E-05</v>
      </c>
      <c r="E102">
        <f t="shared" si="8"/>
        <v>-4.434435041389406E-10</v>
      </c>
      <c r="F102">
        <f t="shared" si="17"/>
        <v>0.0011270514845618113</v>
      </c>
      <c r="G102">
        <f t="shared" si="9"/>
        <v>0.0006421086787332701</v>
      </c>
      <c r="H102">
        <f t="shared" si="10"/>
        <v>191.36078347044236</v>
      </c>
    </row>
    <row r="103" spans="1:8" ht="12.75">
      <c r="A103" s="1">
        <f t="shared" si="16"/>
        <v>87.02222222222227</v>
      </c>
      <c r="B103">
        <f t="shared" si="12"/>
        <v>1.518824300179955</v>
      </c>
      <c r="C103">
        <f t="shared" si="13"/>
        <v>-8.230704111923078E-05</v>
      </c>
      <c r="D103">
        <f t="shared" si="14"/>
        <v>7.779275977712704E-05</v>
      </c>
      <c r="E103">
        <f t="shared" si="8"/>
        <v>-3.3262148591006735E-10</v>
      </c>
      <c r="F103">
        <f t="shared" si="17"/>
        <v>0.0014974927540883916</v>
      </c>
      <c r="G103">
        <f t="shared" si="9"/>
        <v>0.0006649673608511607</v>
      </c>
      <c r="H103">
        <f t="shared" si="10"/>
        <v>267.76978015527084</v>
      </c>
    </row>
    <row r="104" spans="1:8" ht="12.75">
      <c r="A104" s="1">
        <f t="shared" si="16"/>
        <v>88.01111111111116</v>
      </c>
      <c r="B104">
        <f t="shared" si="12"/>
        <v>1.5360836672274547</v>
      </c>
      <c r="C104">
        <f t="shared" si="13"/>
        <v>-8.236867502159227E-05</v>
      </c>
      <c r="D104">
        <f t="shared" si="14"/>
        <v>7.766949197103378E-05</v>
      </c>
      <c r="E104">
        <f t="shared" si="8"/>
        <v>-2.2203083815952596E-10</v>
      </c>
      <c r="F104">
        <f t="shared" si="17"/>
        <v>0.002237943257428153</v>
      </c>
      <c r="G104">
        <f t="shared" si="9"/>
        <v>0.0006877783193821671</v>
      </c>
      <c r="H104">
        <f t="shared" si="10"/>
        <v>420.49865976221173</v>
      </c>
    </row>
    <row r="105" spans="1:8" ht="12.75">
      <c r="A105" s="1">
        <f t="shared" si="16"/>
        <v>89.00000000000006</v>
      </c>
      <c r="B105">
        <f t="shared" si="12"/>
        <v>1.5533430342749543</v>
      </c>
      <c r="C105">
        <f t="shared" si="13"/>
        <v>-8.240577307837297E-05</v>
      </c>
      <c r="D105">
        <f t="shared" si="14"/>
        <v>7.759529585664836E-05</v>
      </c>
      <c r="E105">
        <f t="shared" si="8"/>
        <v>-1.1159584367703701E-10</v>
      </c>
      <c r="F105">
        <f t="shared" si="17"/>
        <v>0.004446079374776895</v>
      </c>
      <c r="G105">
        <f t="shared" si="9"/>
        <v>0.0007105571721219968</v>
      </c>
      <c r="H105">
        <f t="shared" si="10"/>
        <v>875.9594281743656</v>
      </c>
    </row>
    <row r="106" spans="8:9" ht="12.75">
      <c r="H106">
        <f>STDEV(H15:H105)</f>
        <v>107.7722474243026</v>
      </c>
      <c r="I106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CRCM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 Maloney</dc:creator>
  <cp:keywords/>
  <dc:description/>
  <cp:lastModifiedBy>Conrad Maloney</cp:lastModifiedBy>
  <dcterms:created xsi:type="dcterms:W3CDTF">2007-05-25T10:24:53Z</dcterms:created>
  <dcterms:modified xsi:type="dcterms:W3CDTF">2007-06-06T11:58:06Z</dcterms:modified>
  <cp:category/>
  <cp:version/>
  <cp:contentType/>
  <cp:contentStatus/>
</cp:coreProperties>
</file>